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K:\Produktion\Drivmedel\El-index för busstrafik\Leverans\"/>
    </mc:Choice>
  </mc:AlternateContent>
  <xr:revisionPtr revIDLastSave="0" documentId="8_{1103FE55-F2AB-43CC-9388-C9B62E6635C0}" xr6:coauthVersionLast="47" xr6:coauthVersionMax="47" xr10:uidLastSave="{00000000-0000-0000-0000-000000000000}"/>
  <bookViews>
    <workbookView xWindow="57480" yWindow="2925" windowWidth="29040" windowHeight="15720" activeTab="2" xr2:uid="{00000000-000D-0000-FFFF-FFFF00000000}"/>
  </bookViews>
  <sheets>
    <sheet name="Indateringar" sheetId="2" r:id="rId1"/>
    <sheet name="Beräkning" sheetId="3" r:id="rId2"/>
    <sheet name="Index" sheetId="4" r:id="rId3"/>
  </sheets>
  <definedNames>
    <definedName name="Print_Area" localSheetId="1">Beräkning!$A$1:$B$14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Y11" i="4" l="1"/>
  <c r="BY12" i="4"/>
  <c r="BY13" i="4"/>
  <c r="BY14" i="4"/>
  <c r="BY10" i="4"/>
  <c r="BY9" i="4"/>
  <c r="BX11" i="4"/>
  <c r="BX12" i="4"/>
  <c r="BX13" i="4"/>
  <c r="BX14" i="4"/>
  <c r="BX10" i="4"/>
  <c r="BX9" i="4"/>
  <c r="BW10" i="4"/>
  <c r="BW11" i="4"/>
  <c r="BW12" i="4"/>
  <c r="BW13" i="4"/>
  <c r="BW14" i="4"/>
  <c r="DX10" i="3"/>
  <c r="DX11" i="3"/>
  <c r="DX12" i="3"/>
  <c r="DX13" i="3"/>
  <c r="DX9" i="3"/>
  <c r="DW13" i="3"/>
  <c r="DW10" i="3"/>
  <c r="DW11" i="3"/>
  <c r="DW12" i="3"/>
  <c r="DW9" i="3"/>
  <c r="DV9" i="3"/>
  <c r="DV10" i="3"/>
  <c r="DV11" i="3"/>
  <c r="DV12" i="3"/>
  <c r="DV13" i="3" s="1"/>
  <c r="DX10" i="2"/>
  <c r="DX11" i="2"/>
  <c r="DX12" i="2"/>
  <c r="DX13" i="2"/>
  <c r="DX14" i="2"/>
  <c r="DX9" i="2"/>
  <c r="DW10" i="2"/>
  <c r="DW11" i="2"/>
  <c r="DW12" i="2"/>
  <c r="DW13" i="2"/>
  <c r="DW14" i="2"/>
  <c r="DW9" i="2"/>
  <c r="DU10" i="3"/>
  <c r="DU11" i="3"/>
  <c r="BV12" i="4" s="1"/>
  <c r="DU12" i="3"/>
  <c r="BV13" i="4" s="1"/>
  <c r="DU9" i="3"/>
  <c r="BV10" i="4" s="1"/>
  <c r="BV11" i="4" l="1"/>
  <c r="DT12" i="3"/>
  <c r="DT11" i="3"/>
  <c r="DT10" i="3"/>
  <c r="DT9" i="3"/>
  <c r="DS9" i="3"/>
  <c r="DS10" i="3"/>
  <c r="BT11" i="4" s="1"/>
  <c r="BU10" i="4" l="1"/>
  <c r="BU12" i="4"/>
  <c r="BU11" i="4"/>
  <c r="BU13" i="4"/>
  <c r="BQ13" i="4"/>
  <c r="BR13" i="4"/>
  <c r="BS13" i="4"/>
  <c r="DS12" i="3"/>
  <c r="BQ12" i="4"/>
  <c r="BR12" i="4"/>
  <c r="BS12" i="4"/>
  <c r="DS11" i="3"/>
  <c r="BQ11" i="4"/>
  <c r="BS11" i="4"/>
  <c r="BR14" i="4"/>
  <c r="BQ14" i="4"/>
  <c r="BP11" i="4"/>
  <c r="BP12" i="4"/>
  <c r="BP13" i="4"/>
  <c r="BT12" i="4" l="1"/>
  <c r="BT13" i="4"/>
  <c r="BR10" i="4"/>
  <c r="BS10" i="4"/>
  <c r="BR11" i="4"/>
  <c r="BQ10" i="4"/>
  <c r="BT10" i="4"/>
  <c r="BP10" i="4"/>
  <c r="BG13" i="4"/>
  <c r="BG12" i="4"/>
  <c r="BJ10" i="4"/>
  <c r="BK10" i="4"/>
  <c r="BL10" i="4"/>
  <c r="BM10" i="4"/>
  <c r="BJ11" i="4"/>
  <c r="BK11" i="4"/>
  <c r="BL11" i="4"/>
  <c r="BM11" i="4"/>
  <c r="BJ12" i="4"/>
  <c r="BK12" i="4"/>
  <c r="BL12" i="4"/>
  <c r="BM12" i="4"/>
  <c r="BJ13" i="4"/>
  <c r="BK13" i="4"/>
  <c r="BL13" i="4"/>
  <c r="BM13" i="4"/>
  <c r="BI10" i="4"/>
  <c r="BH10" i="4"/>
  <c r="BH11" i="4"/>
  <c r="BH12" i="4"/>
  <c r="BH13" i="4"/>
  <c r="BF10" i="4"/>
  <c r="BF12" i="4"/>
  <c r="BE10" i="4"/>
  <c r="BE11" i="4"/>
  <c r="BE12" i="4"/>
  <c r="BE13" i="4"/>
  <c r="BS14" i="4" l="1"/>
  <c r="BO13" i="4"/>
  <c r="BO12" i="4"/>
  <c r="BO11" i="4"/>
  <c r="BO10" i="4"/>
  <c r="BN10" i="4"/>
  <c r="BN13" i="4"/>
  <c r="BN12" i="4"/>
  <c r="BN11" i="4"/>
  <c r="BG10" i="4"/>
  <c r="BI12" i="4"/>
  <c r="BI13" i="4"/>
  <c r="BI11" i="4"/>
  <c r="BG11" i="4"/>
  <c r="BF13" i="4"/>
  <c r="BF11" i="4"/>
  <c r="BC11" i="4"/>
  <c r="BC12" i="4"/>
  <c r="BA11" i="4"/>
  <c r="AY11" i="4"/>
  <c r="AY13" i="4"/>
  <c r="AW11" i="4"/>
  <c r="AV10" i="4"/>
  <c r="AV11" i="4"/>
  <c r="AV12" i="4"/>
  <c r="AV13" i="4"/>
  <c r="BD13" i="4" l="1"/>
  <c r="BD12" i="4"/>
  <c r="BD11" i="4"/>
  <c r="BD10" i="4"/>
  <c r="BC13" i="4"/>
  <c r="BC10" i="4"/>
  <c r="BB10" i="4"/>
  <c r="BB13" i="4"/>
  <c r="BB11" i="4"/>
  <c r="BB12" i="4"/>
  <c r="BA13" i="4"/>
  <c r="BA12" i="4"/>
  <c r="BA10" i="4"/>
  <c r="AZ11" i="4"/>
  <c r="AZ12" i="4"/>
  <c r="AZ13" i="4"/>
  <c r="AZ10" i="4"/>
  <c r="AY12" i="4"/>
  <c r="AY10" i="4"/>
  <c r="AX12" i="4"/>
  <c r="AX11" i="4"/>
  <c r="AX13" i="4"/>
  <c r="AX10" i="4"/>
  <c r="AW12" i="4"/>
  <c r="AW13" i="4"/>
  <c r="AW10" i="4"/>
  <c r="AT10" i="4"/>
  <c r="AT11" i="4"/>
  <c r="AT12" i="4"/>
  <c r="AT13" i="4"/>
  <c r="AQ10" i="4"/>
  <c r="AQ11" i="4"/>
  <c r="AP10" i="4"/>
  <c r="AP13" i="4"/>
  <c r="AO10" i="4"/>
  <c r="AO11" i="4"/>
  <c r="AO12" i="4"/>
  <c r="AO13" i="4"/>
  <c r="AN10" i="4"/>
  <c r="AN12" i="4"/>
  <c r="AN13" i="4"/>
  <c r="AM10" i="4"/>
  <c r="AM11" i="4"/>
  <c r="AL11" i="4"/>
  <c r="AK12" i="4"/>
  <c r="AK13" i="4"/>
  <c r="AJ10" i="4"/>
  <c r="AJ11" i="4"/>
  <c r="AJ12" i="4"/>
  <c r="AJ13" i="4"/>
  <c r="AU11" i="4" l="1"/>
  <c r="AU12" i="4"/>
  <c r="AU13" i="4"/>
  <c r="AU10" i="4"/>
  <c r="AS11" i="4"/>
  <c r="AS12" i="4"/>
  <c r="AS13" i="4"/>
  <c r="AS10" i="4"/>
  <c r="AR12" i="4"/>
  <c r="AR11" i="4"/>
  <c r="AR13" i="4"/>
  <c r="AR10" i="4"/>
  <c r="AQ12" i="4"/>
  <c r="AQ13" i="4"/>
  <c r="AP12" i="4"/>
  <c r="AP11" i="4"/>
  <c r="AN11" i="4"/>
  <c r="AM13" i="4"/>
  <c r="AM12" i="4"/>
  <c r="AL12" i="4"/>
  <c r="AL13" i="4"/>
  <c r="AL10" i="4"/>
  <c r="AK11" i="4"/>
  <c r="AK10" i="4"/>
  <c r="AI10" i="4"/>
  <c r="AI11" i="4"/>
  <c r="AI13" i="4"/>
  <c r="AH10" i="4"/>
  <c r="AH11" i="4"/>
  <c r="AH12" i="4"/>
  <c r="AH13" i="4"/>
  <c r="AI12" i="4" l="1"/>
  <c r="AG10" i="4"/>
  <c r="AG11" i="4"/>
  <c r="AF11" i="4"/>
  <c r="AF13" i="4"/>
  <c r="AE12" i="4"/>
  <c r="AD9" i="4"/>
  <c r="AD10" i="4"/>
  <c r="AD13" i="4"/>
  <c r="AC9" i="4"/>
  <c r="AC10" i="4"/>
  <c r="AC13" i="4"/>
  <c r="AB9" i="4"/>
  <c r="AB11" i="4"/>
  <c r="AA9" i="4"/>
  <c r="AA10" i="4"/>
  <c r="AA11" i="4"/>
  <c r="AA13" i="4"/>
  <c r="Z9" i="4"/>
  <c r="Z13" i="4"/>
  <c r="Z12" i="4"/>
  <c r="Y9" i="4"/>
  <c r="Y12" i="4"/>
  <c r="X9" i="4"/>
  <c r="X10" i="4"/>
  <c r="X11" i="4"/>
  <c r="AG13" i="4" l="1"/>
  <c r="AG12" i="4"/>
  <c r="AF12" i="4"/>
  <c r="AF10" i="4"/>
  <c r="AE13" i="4"/>
  <c r="AE11" i="4"/>
  <c r="AE10" i="4"/>
  <c r="AD11" i="4"/>
  <c r="AD12" i="4"/>
  <c r="AC11" i="4"/>
  <c r="AC12" i="4"/>
  <c r="AB10" i="4"/>
  <c r="AB13" i="4"/>
  <c r="AB12" i="4"/>
  <c r="AA12" i="4"/>
  <c r="Z10" i="4"/>
  <c r="Z11" i="4"/>
  <c r="Y10" i="4"/>
  <c r="Y11" i="4"/>
  <c r="Y13" i="4"/>
  <c r="X12" i="4"/>
  <c r="X13" i="4"/>
  <c r="W9" i="4"/>
  <c r="W10" i="4"/>
  <c r="V9" i="4"/>
  <c r="V10" i="4"/>
  <c r="U9" i="4"/>
  <c r="U10" i="4"/>
  <c r="U12" i="4"/>
  <c r="U13" i="4"/>
  <c r="T9" i="4"/>
  <c r="T10" i="4"/>
  <c r="T11" i="4"/>
  <c r="T12" i="4"/>
  <c r="T13" i="4"/>
  <c r="W11" i="4" l="1"/>
  <c r="W13" i="4"/>
  <c r="W12" i="4"/>
  <c r="V13" i="4"/>
  <c r="V11" i="4"/>
  <c r="V12" i="4"/>
  <c r="U11" i="4"/>
  <c r="S9" i="4"/>
  <c r="F9" i="4"/>
  <c r="S13" i="4"/>
  <c r="S12" i="4"/>
  <c r="S10" i="4"/>
  <c r="S11" i="4" l="1"/>
  <c r="R9" i="4"/>
  <c r="R10" i="4"/>
  <c r="R11" i="4"/>
  <c r="R12" i="4"/>
  <c r="R13" i="4" l="1"/>
  <c r="Q9" i="4"/>
  <c r="Q12" i="4" l="1"/>
  <c r="Q10" i="4"/>
  <c r="Q11" i="4"/>
  <c r="Q13" i="4"/>
  <c r="P9" i="4"/>
  <c r="P12" i="4"/>
  <c r="P11" i="4" l="1"/>
  <c r="P10" i="4"/>
  <c r="P13" i="4"/>
  <c r="O9" i="4"/>
  <c r="N9" i="4"/>
  <c r="D9" i="4"/>
  <c r="E9" i="4"/>
  <c r="G9" i="4"/>
  <c r="H9" i="4"/>
  <c r="I9" i="4"/>
  <c r="J9" i="4"/>
  <c r="K9" i="4"/>
  <c r="L9" i="4"/>
  <c r="M9" i="4"/>
  <c r="C9" i="4"/>
  <c r="A13" i="4"/>
  <c r="A12" i="4"/>
  <c r="A11" i="4"/>
  <c r="A10" i="4"/>
  <c r="O10" i="4" l="1"/>
  <c r="O13" i="4"/>
  <c r="O12" i="4"/>
  <c r="O11" i="4"/>
  <c r="N10" i="4"/>
  <c r="N11" i="4"/>
  <c r="N12" i="4"/>
  <c r="N13" i="4" l="1"/>
  <c r="M10" i="4"/>
  <c r="M11" i="4"/>
  <c r="M13" i="4"/>
  <c r="M12" i="4" l="1"/>
  <c r="L10" i="4"/>
  <c r="L11" i="4"/>
  <c r="L12" i="4"/>
  <c r="L13" i="4"/>
  <c r="K10" i="4" l="1"/>
  <c r="K11" i="4"/>
  <c r="K12" i="4"/>
  <c r="K13" i="4"/>
  <c r="J10" i="4" l="1"/>
  <c r="J11" i="4"/>
  <c r="J12" i="4"/>
  <c r="J13" i="4"/>
  <c r="I10" i="4" l="1"/>
  <c r="I11" i="4"/>
  <c r="I12" i="4"/>
  <c r="I13" i="4"/>
  <c r="H10" i="4" l="1"/>
  <c r="H11" i="4"/>
  <c r="H12" i="4"/>
  <c r="H13" i="4"/>
  <c r="G10" i="4" l="1"/>
  <c r="G11" i="4"/>
  <c r="G12" i="4"/>
  <c r="G13" i="4"/>
  <c r="F13" i="4" l="1"/>
  <c r="F12" i="4"/>
  <c r="F11" i="4"/>
  <c r="F10" i="4"/>
  <c r="E10" i="4" l="1"/>
  <c r="E11" i="4"/>
  <c r="E12" i="4"/>
  <c r="E13" i="4"/>
  <c r="D13" i="4" l="1"/>
  <c r="D12" i="4"/>
  <c r="D11" i="4"/>
  <c r="D10" i="4"/>
  <c r="C10" i="4" l="1"/>
  <c r="C11" i="4"/>
  <c r="C12" i="4"/>
  <c r="C13" i="4"/>
  <c r="B13" i="3" l="1"/>
  <c r="DU13" i="3" s="1"/>
  <c r="BV14" i="4" s="1"/>
  <c r="DS13" i="3" l="1"/>
  <c r="BT14" i="4" s="1"/>
  <c r="DT13" i="3"/>
  <c r="BO14" i="4"/>
  <c r="BP14" i="4"/>
  <c r="BI14" i="4"/>
  <c r="BL14" i="4"/>
  <c r="BJ14" i="4"/>
  <c r="BK14" i="4"/>
  <c r="BM14" i="4"/>
  <c r="BG14" i="4"/>
  <c r="BE14" i="4"/>
  <c r="BF14" i="4"/>
  <c r="BC14" i="4"/>
  <c r="BA14" i="4"/>
  <c r="AY14" i="4"/>
  <c r="AW14" i="4"/>
  <c r="AU14" i="4"/>
  <c r="AS14" i="4"/>
  <c r="AT14" i="4"/>
  <c r="AQ14" i="4"/>
  <c r="AO14" i="4"/>
  <c r="AP14" i="4"/>
  <c r="AM14" i="4"/>
  <c r="AK14" i="4"/>
  <c r="AI14" i="4"/>
  <c r="AG14" i="4"/>
  <c r="AE14" i="4"/>
  <c r="AC14" i="4"/>
  <c r="AA14" i="4"/>
  <c r="AB14" i="4"/>
  <c r="Y14" i="4"/>
  <c r="W14" i="4"/>
  <c r="S14" i="4"/>
  <c r="F14" i="4"/>
  <c r="BU14" i="4" l="1"/>
  <c r="BN14" i="4"/>
  <c r="BH14" i="4"/>
  <c r="BD14" i="4"/>
  <c r="BB14" i="4"/>
  <c r="AZ14" i="4"/>
  <c r="AX14" i="4"/>
  <c r="AV14" i="4"/>
  <c r="AR14" i="4"/>
  <c r="AN14" i="4"/>
  <c r="AL14" i="4"/>
  <c r="AJ14" i="4"/>
  <c r="AH14" i="4"/>
  <c r="AF14" i="4"/>
  <c r="AD14" i="4"/>
  <c r="Z14" i="4"/>
  <c r="X14" i="4"/>
  <c r="U14" i="4"/>
  <c r="V14" i="4"/>
  <c r="T14" i="4"/>
  <c r="R14" i="4"/>
  <c r="G14" i="4"/>
  <c r="O14" i="4"/>
  <c r="D14" i="4"/>
  <c r="L14" i="4"/>
  <c r="E14" i="4"/>
  <c r="I14" i="4"/>
  <c r="M14" i="4"/>
  <c r="Q14" i="4"/>
  <c r="C14" i="4"/>
  <c r="K14" i="4"/>
  <c r="H14" i="4"/>
  <c r="P14" i="4"/>
  <c r="J14" i="4"/>
  <c r="N14" i="4"/>
</calcChain>
</file>

<file path=xl/sharedStrings.xml><?xml version="1.0" encoding="utf-8"?>
<sst xmlns="http://schemas.openxmlformats.org/spreadsheetml/2006/main" count="348" uniqueCount="55">
  <si>
    <t xml:space="preserve">  förändr.*</t>
  </si>
  <si>
    <t>Jan</t>
  </si>
  <si>
    <t>Feb</t>
  </si>
  <si>
    <t>Maj</t>
  </si>
  <si>
    <t>Juni</t>
  </si>
  <si>
    <t>Juli</t>
  </si>
  <si>
    <t>Aug</t>
  </si>
  <si>
    <t>Sep</t>
  </si>
  <si>
    <t>Okt</t>
  </si>
  <si>
    <t>Nov</t>
  </si>
  <si>
    <t>Dec</t>
  </si>
  <si>
    <t>*) Beräknat på indextal med fler decimaler</t>
  </si>
  <si>
    <t>Basmånad januari 2017=100</t>
  </si>
  <si>
    <t>Bas</t>
  </si>
  <si>
    <t>Mar</t>
  </si>
  <si>
    <t>Apr</t>
  </si>
  <si>
    <t>SE1</t>
  </si>
  <si>
    <t>SE2</t>
  </si>
  <si>
    <t>SE3</t>
  </si>
  <si>
    <t>SE4</t>
  </si>
  <si>
    <t>Elskatt</t>
  </si>
  <si>
    <t>Elskatt 2016 29,2 och 19,3 öre/kWh</t>
  </si>
  <si>
    <t>Elskatt 1 januari 2017 29,5 öre/kWh</t>
  </si>
  <si>
    <t>295 kr/mWh</t>
  </si>
  <si>
    <t>Elskatt 1 juli 2017 32,5 öre/kWh</t>
  </si>
  <si>
    <t>325 kr/mWh</t>
  </si>
  <si>
    <t>Elskatt 1 januari 2018 33,1 öre/kWh</t>
  </si>
  <si>
    <t>331 kr/mWh</t>
  </si>
  <si>
    <t>Elskatt 1 januari 2019 34,7 öre/kWh</t>
  </si>
  <si>
    <t>347 kr/mWh</t>
  </si>
  <si>
    <t>Kostnadsslag</t>
  </si>
  <si>
    <t>vikt</t>
  </si>
  <si>
    <t>El-index</t>
  </si>
  <si>
    <t>El-Index för busstrafik</t>
  </si>
  <si>
    <t>Elskatt 1 januari 2020 35,3 öre/kWh</t>
  </si>
  <si>
    <t>353 kr/mWh</t>
  </si>
  <si>
    <t>Elskatt 1 januari 2021 35,6 öre/kWh</t>
  </si>
  <si>
    <t>356 kr/mWh</t>
  </si>
  <si>
    <t>TOTALT</t>
  </si>
  <si>
    <t>Vikt</t>
  </si>
  <si>
    <t>Elskatt 1 januari 2022 36,0 öre/kWh</t>
  </si>
  <si>
    <t>360 kr/mWh</t>
  </si>
  <si>
    <t>Elskatt 1 januari 2023 39,2 öre/kWh</t>
  </si>
  <si>
    <t>392 kr/mWh</t>
  </si>
  <si>
    <t>428 kr/mWh</t>
  </si>
  <si>
    <t>https://data.nordpoolgroup.com/auction/day-ahead/prices?deliveryDate=latest&amp;currency=SEK&amp;aggregation=MonthlyAggregate&amp;deliveryAreas=AT,SE1,SE2,SE3,SE4</t>
  </si>
  <si>
    <t>Elskatt 1 januari 2024 42,8 öre/kWh</t>
  </si>
  <si>
    <t>Jun</t>
  </si>
  <si>
    <t>Jul</t>
  </si>
  <si>
    <t>Elskatt 1 januari 2026 36,0 och 26,4 öre/kWh</t>
  </si>
  <si>
    <t>360 och 264 kr/mWh</t>
  </si>
  <si>
    <t>Elskatt norra Sverige</t>
  </si>
  <si>
    <t>Elskatt 1 januari 2025 43,9 och 34,3 öre/kWh</t>
  </si>
  <si>
    <t>439 och 343 kr/mWh</t>
  </si>
  <si>
    <t>Elskatt ändrad för SE1 till elskatt norra Sverige. Har haft samma som övriga elområden tidigare. Ändrat via nytt baspris.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</si>
</sst>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General_)"/>
    <numFmt numFmtId="165" formatCode="0.0"/>
    <numFmt numFmtId="166" formatCode="0.0000"/>
  </numFmts>
  <fonts count="34" x14ac:knownFonts="1">
    <font>
      <sz val="11"/>
      <color theme="1"/>
      <name val="Roboto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b/>
      <sz val="8"/>
      <color theme="1"/>
      <name val="Roboto"/>
      <scheme val="minor"/>
    </font>
    <font>
      <b/>
      <sz val="8"/>
      <name val="Roboto"/>
      <scheme val="minor"/>
    </font>
    <font>
      <b/>
      <sz val="8"/>
      <color theme="3"/>
      <name val="Roboto"/>
      <scheme val="minor"/>
    </font>
    <font>
      <sz val="10"/>
      <color theme="1"/>
      <name val="PT Serif"/>
      <family val="1"/>
      <scheme val="major"/>
    </font>
    <font>
      <sz val="8"/>
      <color theme="3"/>
      <name val="Roboto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Roboto"/>
      <family val="2"/>
      <scheme val="minor"/>
    </font>
    <font>
      <b/>
      <sz val="11"/>
      <color theme="1"/>
      <name val="Roboto"/>
      <family val="2"/>
      <scheme val="minor"/>
    </font>
    <font>
      <u/>
      <sz val="11"/>
      <color theme="10"/>
      <name val="Roboto"/>
      <scheme val="minor"/>
    </font>
    <font>
      <sz val="10"/>
      <color theme="1"/>
      <name val="Open sans"/>
    </font>
    <font>
      <sz val="11"/>
      <color theme="1"/>
      <name val="Open sans"/>
    </font>
    <font>
      <b/>
      <sz val="10"/>
      <name val="Open sans"/>
    </font>
    <font>
      <sz val="10"/>
      <name val="Open sans"/>
    </font>
    <font>
      <b/>
      <sz val="10"/>
      <color theme="1"/>
      <name val="Open sans"/>
    </font>
    <font>
      <sz val="9"/>
      <name val="Open sans"/>
    </font>
    <font>
      <sz val="8"/>
      <color theme="1"/>
      <name val="Open sans"/>
    </font>
    <font>
      <b/>
      <sz val="11"/>
      <color rgb="FF091F2C"/>
      <name val="Open sans"/>
    </font>
    <font>
      <b/>
      <sz val="10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BDD9D7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/>
      <right/>
      <top/>
      <bottom style="medium">
        <color rgb="FF00206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Alignment="0" applyProtection="0"/>
    <xf numFmtId="0" fontId="8" fillId="0" borderId="0" applyNumberFormat="0" applyFill="0" applyAlignment="0" applyProtection="0"/>
    <xf numFmtId="0" fontId="9" fillId="0" borderId="0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/>
    <xf numFmtId="0" fontId="15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0" borderId="0"/>
    <xf numFmtId="0" fontId="21" fillId="0" borderId="0"/>
    <xf numFmtId="0" fontId="24" fillId="0" borderId="0" applyNumberFormat="0" applyFill="0" applyBorder="0" applyAlignment="0" applyProtection="0"/>
  </cellStyleXfs>
  <cellXfs count="62">
    <xf numFmtId="0" fontId="0" fillId="0" borderId="0" xfId="0"/>
    <xf numFmtId="0" fontId="19" fillId="0" borderId="3" xfId="14" applyFont="1" applyBorder="1"/>
    <xf numFmtId="0" fontId="19" fillId="0" borderId="4" xfId="14" applyFont="1" applyBorder="1"/>
    <xf numFmtId="0" fontId="19" fillId="0" borderId="0" xfId="14" applyFont="1"/>
    <xf numFmtId="0" fontId="19" fillId="0" borderId="2" xfId="14" applyFont="1" applyBorder="1"/>
    <xf numFmtId="0" fontId="19" fillId="0" borderId="5" xfId="14" applyFont="1" applyBorder="1" applyAlignment="1">
      <alignment horizontal="right"/>
    </xf>
    <xf numFmtId="0" fontId="19" fillId="0" borderId="2" xfId="14" applyFont="1" applyBorder="1" applyAlignment="1">
      <alignment horizontal="right"/>
    </xf>
    <xf numFmtId="0" fontId="5" fillId="0" borderId="0" xfId="14"/>
    <xf numFmtId="0" fontId="5" fillId="0" borderId="6" xfId="14" applyBorder="1"/>
    <xf numFmtId="2" fontId="19" fillId="0" borderId="6" xfId="14" applyNumberFormat="1" applyFont="1" applyBorder="1"/>
    <xf numFmtId="2" fontId="19" fillId="0" borderId="0" xfId="14" applyNumberFormat="1" applyFont="1"/>
    <xf numFmtId="0" fontId="19" fillId="0" borderId="6" xfId="14" applyFont="1" applyBorder="1"/>
    <xf numFmtId="166" fontId="19" fillId="0" borderId="0" xfId="14" applyNumberFormat="1" applyFont="1"/>
    <xf numFmtId="0" fontId="5" fillId="0" borderId="3" xfId="14" applyBorder="1"/>
    <xf numFmtId="0" fontId="5" fillId="0" borderId="4" xfId="14" applyBorder="1"/>
    <xf numFmtId="0" fontId="22" fillId="0" borderId="2" xfId="14" applyFont="1" applyBorder="1"/>
    <xf numFmtId="0" fontId="22" fillId="0" borderId="5" xfId="14" applyFont="1" applyBorder="1"/>
    <xf numFmtId="0" fontId="5" fillId="0" borderId="2" xfId="14" applyBorder="1" applyAlignment="1">
      <alignment horizontal="right"/>
    </xf>
    <xf numFmtId="165" fontId="5" fillId="0" borderId="6" xfId="14" applyNumberFormat="1" applyBorder="1"/>
    <xf numFmtId="0" fontId="23" fillId="0" borderId="3" xfId="14" applyFont="1" applyBorder="1"/>
    <xf numFmtId="0" fontId="23" fillId="0" borderId="4" xfId="14" applyFont="1" applyBorder="1"/>
    <xf numFmtId="2" fontId="23" fillId="0" borderId="3" xfId="14" applyNumberFormat="1" applyFont="1" applyBorder="1"/>
    <xf numFmtId="0" fontId="23" fillId="0" borderId="0" xfId="14" applyFont="1"/>
    <xf numFmtId="0" fontId="19" fillId="0" borderId="3" xfId="0" applyFont="1" applyBorder="1"/>
    <xf numFmtId="0" fontId="19" fillId="0" borderId="2" xfId="0" applyFont="1" applyBorder="1" applyAlignment="1">
      <alignment horizontal="right"/>
    </xf>
    <xf numFmtId="2" fontId="19" fillId="0" borderId="0" xfId="0" applyNumberFormat="1" applyFont="1"/>
    <xf numFmtId="0" fontId="19" fillId="0" borderId="0" xfId="0" applyFont="1"/>
    <xf numFmtId="166" fontId="19" fillId="0" borderId="0" xfId="0" applyNumberFormat="1" applyFont="1"/>
    <xf numFmtId="0" fontId="20" fillId="0" borderId="3" xfId="0" applyFont="1" applyBorder="1" applyAlignment="1">
      <alignment horizontal="right"/>
    </xf>
    <xf numFmtId="165" fontId="19" fillId="0" borderId="0" xfId="0" applyNumberFormat="1" applyFont="1"/>
    <xf numFmtId="165" fontId="0" fillId="0" borderId="0" xfId="0" applyNumberFormat="1"/>
    <xf numFmtId="165" fontId="0" fillId="0" borderId="2" xfId="0" applyNumberFormat="1" applyBorder="1"/>
    <xf numFmtId="0" fontId="24" fillId="0" borderId="0" xfId="16" applyFill="1"/>
    <xf numFmtId="0" fontId="25" fillId="0" borderId="0" xfId="0" applyFont="1"/>
    <xf numFmtId="0" fontId="26" fillId="0" borderId="0" xfId="0" applyFont="1"/>
    <xf numFmtId="0" fontId="27" fillId="0" borderId="0" xfId="10" applyFont="1"/>
    <xf numFmtId="0" fontId="28" fillId="0" borderId="0" xfId="11" applyFont="1"/>
    <xf numFmtId="0" fontId="29" fillId="0" borderId="8" xfId="13" applyFont="1" applyBorder="1"/>
    <xf numFmtId="0" fontId="29" fillId="0" borderId="8" xfId="13" applyFont="1" applyBorder="1" applyAlignment="1">
      <alignment horizontal="right"/>
    </xf>
    <xf numFmtId="0" fontId="29" fillId="0" borderId="9" xfId="13" applyFont="1" applyBorder="1"/>
    <xf numFmtId="0" fontId="29" fillId="0" borderId="9" xfId="13" applyFont="1" applyBorder="1" applyAlignment="1">
      <alignment horizontal="right"/>
    </xf>
    <xf numFmtId="0" fontId="26" fillId="0" borderId="0" xfId="0" applyFont="1" applyAlignment="1">
      <alignment vertical="center"/>
    </xf>
    <xf numFmtId="1" fontId="29" fillId="0" borderId="0" xfId="0" applyNumberFormat="1" applyFont="1" applyAlignment="1">
      <alignment horizontal="left" vertical="center"/>
    </xf>
    <xf numFmtId="165" fontId="25" fillId="0" borderId="0" xfId="0" applyNumberFormat="1" applyFont="1" applyAlignment="1">
      <alignment vertical="center"/>
    </xf>
    <xf numFmtId="165" fontId="25" fillId="0" borderId="0" xfId="0" applyNumberFormat="1" applyFont="1" applyAlignment="1">
      <alignment horizontal="right" vertical="center"/>
    </xf>
    <xf numFmtId="0" fontId="30" fillId="0" borderId="0" xfId="0" applyFont="1" applyAlignment="1">
      <alignment vertical="center"/>
    </xf>
    <xf numFmtId="0" fontId="30" fillId="0" borderId="0" xfId="0" applyFont="1"/>
    <xf numFmtId="164" fontId="30" fillId="0" borderId="0" xfId="0" applyNumberFormat="1" applyFont="1" applyAlignment="1">
      <alignment horizontal="right"/>
    </xf>
    <xf numFmtId="0" fontId="31" fillId="0" borderId="0" xfId="0" applyFont="1"/>
    <xf numFmtId="1" fontId="29" fillId="3" borderId="0" xfId="0" applyNumberFormat="1" applyFont="1" applyFill="1" applyAlignment="1">
      <alignment horizontal="left" vertical="center"/>
    </xf>
    <xf numFmtId="165" fontId="25" fillId="3" borderId="0" xfId="0" applyNumberFormat="1" applyFont="1" applyFill="1" applyAlignment="1">
      <alignment vertical="center"/>
    </xf>
    <xf numFmtId="165" fontId="25" fillId="3" borderId="0" xfId="0" applyNumberFormat="1" applyFont="1" applyFill="1" applyAlignment="1">
      <alignment horizontal="right" vertical="center"/>
    </xf>
    <xf numFmtId="1" fontId="29" fillId="3" borderId="7" xfId="0" applyNumberFormat="1" applyFont="1" applyFill="1" applyBorder="1" applyAlignment="1">
      <alignment horizontal="left" vertical="center"/>
    </xf>
    <xf numFmtId="165" fontId="29" fillId="3" borderId="7" xfId="0" applyNumberFormat="1" applyFont="1" applyFill="1" applyBorder="1" applyAlignment="1">
      <alignment vertical="center"/>
    </xf>
    <xf numFmtId="165" fontId="29" fillId="3" borderId="7" xfId="0" applyNumberFormat="1" applyFont="1" applyFill="1" applyBorder="1" applyAlignment="1">
      <alignment horizontal="right" vertical="center"/>
    </xf>
    <xf numFmtId="0" fontId="32" fillId="0" borderId="0" xfId="10" applyFont="1"/>
    <xf numFmtId="0" fontId="4" fillId="0" borderId="2" xfId="14" applyFont="1" applyBorder="1" applyAlignment="1">
      <alignment horizontal="right"/>
    </xf>
    <xf numFmtId="165" fontId="25" fillId="0" borderId="10" xfId="0" applyNumberFormat="1" applyFont="1" applyBorder="1" applyAlignment="1">
      <alignment horizontal="right" vertical="center"/>
    </xf>
    <xf numFmtId="165" fontId="33" fillId="3" borderId="11" xfId="0" applyNumberFormat="1" applyFont="1" applyFill="1" applyBorder="1" applyAlignment="1">
      <alignment horizontal="right" vertical="center"/>
    </xf>
    <xf numFmtId="0" fontId="3" fillId="0" borderId="2" xfId="14" applyFont="1" applyBorder="1" applyAlignment="1">
      <alignment horizontal="right"/>
    </xf>
    <xf numFmtId="0" fontId="2" fillId="0" borderId="2" xfId="14" applyFont="1" applyBorder="1" applyAlignment="1">
      <alignment horizontal="right"/>
    </xf>
    <xf numFmtId="0" fontId="1" fillId="0" borderId="2" xfId="14" applyFont="1" applyBorder="1" applyAlignment="1">
      <alignment horizontal="right"/>
    </xf>
  </cellXfs>
  <cellStyles count="17">
    <cellStyle name="Diagramrubrik 1" xfId="8" xr:uid="{00000000-0005-0000-0000-000000000000}"/>
    <cellStyle name="Diagramrubrik 2" xfId="9" xr:uid="{00000000-0005-0000-0000-000001000000}"/>
    <cellStyle name="Hyperlänk" xfId="16" builtinId="8"/>
    <cellStyle name="Normal" xfId="0" builtinId="0" customBuiltin="1"/>
    <cellStyle name="Normal 2" xfId="14" xr:uid="{00000000-0005-0000-0000-000003000000}"/>
    <cellStyle name="Normal 2 2" xfId="15" xr:uid="{00000000-0005-0000-0000-000004000000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00000000-0005-0000-0000-00000A000000}"/>
    <cellStyle name="Rubrik över tabell 1" xfId="10" xr:uid="{00000000-0005-0000-0000-00000B000000}"/>
    <cellStyle name="Rubrik över tabell 2" xfId="11" xr:uid="{00000000-0005-0000-0000-00000C000000}"/>
    <cellStyle name="Skuggning i tabell" xfId="7" xr:uid="{00000000-0005-0000-0000-00000D000000}"/>
    <cellStyle name="Summa" xfId="6" builtinId="25" customBuiltin="1"/>
    <cellStyle name="Tabelltext" xfId="12" xr:uid="{00000000-0005-0000-0000-00000F000000}"/>
  </cellStyles>
  <dxfs count="7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border>
        <top style="thin">
          <color theme="3"/>
        </top>
        <bottom style="thin">
          <color theme="3"/>
        </bottom>
      </border>
    </dxf>
    <dxf>
      <font>
        <b/>
        <i val="0"/>
      </font>
      <border>
        <top style="thin">
          <color theme="3"/>
        </top>
        <bottom style="thin">
          <color theme="3"/>
        </bottom>
      </border>
    </dxf>
    <dxf>
      <font>
        <color theme="3"/>
      </font>
    </dxf>
  </dxfs>
  <tableStyles count="1" defaultTableStyle="Tabellrutnär ljust" defaultPivotStyle="PivotStyleLight16">
    <tableStyle name="Tabellrutnär ljust" pivot="0" count="7" xr9:uid="{00000000-0011-0000-FFFF-FFFF00000000}">
      <tableStyleElement type="wholeTable" dxfId="6"/>
      <tableStyleElement type="headerRow" dxfId="5"/>
      <tableStyleElement type="totalRow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colors>
    <mruColors>
      <color rgb="FF091F2C"/>
      <color rgb="FF091F29"/>
      <color rgb="FFBDD9D7"/>
      <color rgb="FFEEF4FC"/>
      <color rgb="FFD3E3F7"/>
      <color rgb="FFCDE7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Default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C86EC8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73C36E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C82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Default" id="{C87DB9DA-02A5-4140-BC65-5F528FB97C53}" vid="{F1766795-0814-4FFD-B318-26DA62B6369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ta.nordpoolgroup.com/auction/day-ahead/prices?deliveryDate=latest&amp;currency=SEK&amp;aggregation=MonthlyAggregate&amp;deliveryAreas=AT,SE1,SE2,SE3,SE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Z40"/>
  <sheetViews>
    <sheetView zoomScaleNormal="100" workbookViewId="0">
      <selection activeCell="DZ12" sqref="DZ12"/>
    </sheetView>
  </sheetViews>
  <sheetFormatPr defaultRowHeight="14.5" x14ac:dyDescent="0.35"/>
  <cols>
    <col min="1" max="1" width="9.33203125" style="7" customWidth="1"/>
    <col min="2" max="2" width="6.33203125" style="7" customWidth="1"/>
    <col min="3" max="45" width="6.83203125" style="7" hidden="1" customWidth="1"/>
    <col min="46" max="110" width="6.83203125" hidden="1" customWidth="1"/>
    <col min="111" max="111" width="6.83203125" customWidth="1"/>
    <col min="112" max="126" width="7.08203125" customWidth="1"/>
    <col min="127" max="127" width="5" customWidth="1"/>
    <col min="128" max="128" width="6.08203125" style="7" customWidth="1"/>
    <col min="129" max="338" width="8.58203125" style="7"/>
    <col min="339" max="339" width="19.08203125" style="7" customWidth="1"/>
    <col min="340" max="340" width="14.33203125" style="7" customWidth="1"/>
    <col min="341" max="341" width="14.5" style="7" customWidth="1"/>
    <col min="342" max="344" width="14.33203125" style="7" customWidth="1"/>
    <col min="345" max="594" width="8.58203125" style="7"/>
    <col min="595" max="595" width="19.08203125" style="7" customWidth="1"/>
    <col min="596" max="596" width="14.33203125" style="7" customWidth="1"/>
    <col min="597" max="597" width="14.5" style="7" customWidth="1"/>
    <col min="598" max="600" width="14.33203125" style="7" customWidth="1"/>
    <col min="601" max="850" width="8.58203125" style="7"/>
    <col min="851" max="851" width="19.08203125" style="7" customWidth="1"/>
    <col min="852" max="852" width="14.33203125" style="7" customWidth="1"/>
    <col min="853" max="853" width="14.5" style="7" customWidth="1"/>
    <col min="854" max="856" width="14.33203125" style="7" customWidth="1"/>
    <col min="857" max="1106" width="8.58203125" style="7"/>
    <col min="1107" max="1107" width="19.08203125" style="7" customWidth="1"/>
    <col min="1108" max="1108" width="14.33203125" style="7" customWidth="1"/>
    <col min="1109" max="1109" width="14.5" style="7" customWidth="1"/>
    <col min="1110" max="1112" width="14.33203125" style="7" customWidth="1"/>
    <col min="1113" max="1362" width="8.58203125" style="7"/>
    <col min="1363" max="1363" width="19.08203125" style="7" customWidth="1"/>
    <col min="1364" max="1364" width="14.33203125" style="7" customWidth="1"/>
    <col min="1365" max="1365" width="14.5" style="7" customWidth="1"/>
    <col min="1366" max="1368" width="14.33203125" style="7" customWidth="1"/>
    <col min="1369" max="1618" width="8.58203125" style="7"/>
    <col min="1619" max="1619" width="19.08203125" style="7" customWidth="1"/>
    <col min="1620" max="1620" width="14.33203125" style="7" customWidth="1"/>
    <col min="1621" max="1621" width="14.5" style="7" customWidth="1"/>
    <col min="1622" max="1624" width="14.33203125" style="7" customWidth="1"/>
    <col min="1625" max="1874" width="8.58203125" style="7"/>
    <col min="1875" max="1875" width="19.08203125" style="7" customWidth="1"/>
    <col min="1876" max="1876" width="14.33203125" style="7" customWidth="1"/>
    <col min="1877" max="1877" width="14.5" style="7" customWidth="1"/>
    <col min="1878" max="1880" width="14.33203125" style="7" customWidth="1"/>
    <col min="1881" max="2130" width="8.58203125" style="7"/>
    <col min="2131" max="2131" width="19.08203125" style="7" customWidth="1"/>
    <col min="2132" max="2132" width="14.33203125" style="7" customWidth="1"/>
    <col min="2133" max="2133" width="14.5" style="7" customWidth="1"/>
    <col min="2134" max="2136" width="14.33203125" style="7" customWidth="1"/>
    <col min="2137" max="2386" width="8.58203125" style="7"/>
    <col min="2387" max="2387" width="19.08203125" style="7" customWidth="1"/>
    <col min="2388" max="2388" width="14.33203125" style="7" customWidth="1"/>
    <col min="2389" max="2389" width="14.5" style="7" customWidth="1"/>
    <col min="2390" max="2392" width="14.33203125" style="7" customWidth="1"/>
    <col min="2393" max="2642" width="8.58203125" style="7"/>
    <col min="2643" max="2643" width="19.08203125" style="7" customWidth="1"/>
    <col min="2644" max="2644" width="14.33203125" style="7" customWidth="1"/>
    <col min="2645" max="2645" width="14.5" style="7" customWidth="1"/>
    <col min="2646" max="2648" width="14.33203125" style="7" customWidth="1"/>
    <col min="2649" max="2898" width="8.58203125" style="7"/>
    <col min="2899" max="2899" width="19.08203125" style="7" customWidth="1"/>
    <col min="2900" max="2900" width="14.33203125" style="7" customWidth="1"/>
    <col min="2901" max="2901" width="14.5" style="7" customWidth="1"/>
    <col min="2902" max="2904" width="14.33203125" style="7" customWidth="1"/>
    <col min="2905" max="3154" width="8.58203125" style="7"/>
    <col min="3155" max="3155" width="19.08203125" style="7" customWidth="1"/>
    <col min="3156" max="3156" width="14.33203125" style="7" customWidth="1"/>
    <col min="3157" max="3157" width="14.5" style="7" customWidth="1"/>
    <col min="3158" max="3160" width="14.33203125" style="7" customWidth="1"/>
    <col min="3161" max="3410" width="8.58203125" style="7"/>
    <col min="3411" max="3411" width="19.08203125" style="7" customWidth="1"/>
    <col min="3412" max="3412" width="14.33203125" style="7" customWidth="1"/>
    <col min="3413" max="3413" width="14.5" style="7" customWidth="1"/>
    <col min="3414" max="3416" width="14.33203125" style="7" customWidth="1"/>
    <col min="3417" max="3666" width="8.58203125" style="7"/>
    <col min="3667" max="3667" width="19.08203125" style="7" customWidth="1"/>
    <col min="3668" max="3668" width="14.33203125" style="7" customWidth="1"/>
    <col min="3669" max="3669" width="14.5" style="7" customWidth="1"/>
    <col min="3670" max="3672" width="14.33203125" style="7" customWidth="1"/>
    <col min="3673" max="3922" width="8.58203125" style="7"/>
    <col min="3923" max="3923" width="19.08203125" style="7" customWidth="1"/>
    <col min="3924" max="3924" width="14.33203125" style="7" customWidth="1"/>
    <col min="3925" max="3925" width="14.5" style="7" customWidth="1"/>
    <col min="3926" max="3928" width="14.33203125" style="7" customWidth="1"/>
    <col min="3929" max="4178" width="8.58203125" style="7"/>
    <col min="4179" max="4179" width="19.08203125" style="7" customWidth="1"/>
    <col min="4180" max="4180" width="14.33203125" style="7" customWidth="1"/>
    <col min="4181" max="4181" width="14.5" style="7" customWidth="1"/>
    <col min="4182" max="4184" width="14.33203125" style="7" customWidth="1"/>
    <col min="4185" max="4434" width="8.58203125" style="7"/>
    <col min="4435" max="4435" width="19.08203125" style="7" customWidth="1"/>
    <col min="4436" max="4436" width="14.33203125" style="7" customWidth="1"/>
    <col min="4437" max="4437" width="14.5" style="7" customWidth="1"/>
    <col min="4438" max="4440" width="14.33203125" style="7" customWidth="1"/>
    <col min="4441" max="4690" width="8.58203125" style="7"/>
    <col min="4691" max="4691" width="19.08203125" style="7" customWidth="1"/>
    <col min="4692" max="4692" width="14.33203125" style="7" customWidth="1"/>
    <col min="4693" max="4693" width="14.5" style="7" customWidth="1"/>
    <col min="4694" max="4696" width="14.33203125" style="7" customWidth="1"/>
    <col min="4697" max="4946" width="8.58203125" style="7"/>
    <col min="4947" max="4947" width="19.08203125" style="7" customWidth="1"/>
    <col min="4948" max="4948" width="14.33203125" style="7" customWidth="1"/>
    <col min="4949" max="4949" width="14.5" style="7" customWidth="1"/>
    <col min="4950" max="4952" width="14.33203125" style="7" customWidth="1"/>
    <col min="4953" max="5202" width="8.58203125" style="7"/>
    <col min="5203" max="5203" width="19.08203125" style="7" customWidth="1"/>
    <col min="5204" max="5204" width="14.33203125" style="7" customWidth="1"/>
    <col min="5205" max="5205" width="14.5" style="7" customWidth="1"/>
    <col min="5206" max="5208" width="14.33203125" style="7" customWidth="1"/>
    <col min="5209" max="5458" width="8.58203125" style="7"/>
    <col min="5459" max="5459" width="19.08203125" style="7" customWidth="1"/>
    <col min="5460" max="5460" width="14.33203125" style="7" customWidth="1"/>
    <col min="5461" max="5461" width="14.5" style="7" customWidth="1"/>
    <col min="5462" max="5464" width="14.33203125" style="7" customWidth="1"/>
    <col min="5465" max="5714" width="8.58203125" style="7"/>
    <col min="5715" max="5715" width="19.08203125" style="7" customWidth="1"/>
    <col min="5716" max="5716" width="14.33203125" style="7" customWidth="1"/>
    <col min="5717" max="5717" width="14.5" style="7" customWidth="1"/>
    <col min="5718" max="5720" width="14.33203125" style="7" customWidth="1"/>
    <col min="5721" max="5970" width="8.58203125" style="7"/>
    <col min="5971" max="5971" width="19.08203125" style="7" customWidth="1"/>
    <col min="5972" max="5972" width="14.33203125" style="7" customWidth="1"/>
    <col min="5973" max="5973" width="14.5" style="7" customWidth="1"/>
    <col min="5974" max="5976" width="14.33203125" style="7" customWidth="1"/>
    <col min="5977" max="6226" width="8.58203125" style="7"/>
    <col min="6227" max="6227" width="19.08203125" style="7" customWidth="1"/>
    <col min="6228" max="6228" width="14.33203125" style="7" customWidth="1"/>
    <col min="6229" max="6229" width="14.5" style="7" customWidth="1"/>
    <col min="6230" max="6232" width="14.33203125" style="7" customWidth="1"/>
    <col min="6233" max="6482" width="8.58203125" style="7"/>
    <col min="6483" max="6483" width="19.08203125" style="7" customWidth="1"/>
    <col min="6484" max="6484" width="14.33203125" style="7" customWidth="1"/>
    <col min="6485" max="6485" width="14.5" style="7" customWidth="1"/>
    <col min="6486" max="6488" width="14.33203125" style="7" customWidth="1"/>
    <col min="6489" max="6738" width="8.58203125" style="7"/>
    <col min="6739" max="6739" width="19.08203125" style="7" customWidth="1"/>
    <col min="6740" max="6740" width="14.33203125" style="7" customWidth="1"/>
    <col min="6741" max="6741" width="14.5" style="7" customWidth="1"/>
    <col min="6742" max="6744" width="14.33203125" style="7" customWidth="1"/>
    <col min="6745" max="6994" width="8.58203125" style="7"/>
    <col min="6995" max="6995" width="19.08203125" style="7" customWidth="1"/>
    <col min="6996" max="6996" width="14.33203125" style="7" customWidth="1"/>
    <col min="6997" max="6997" width="14.5" style="7" customWidth="1"/>
    <col min="6998" max="7000" width="14.33203125" style="7" customWidth="1"/>
    <col min="7001" max="7250" width="8.58203125" style="7"/>
    <col min="7251" max="7251" width="19.08203125" style="7" customWidth="1"/>
    <col min="7252" max="7252" width="14.33203125" style="7" customWidth="1"/>
    <col min="7253" max="7253" width="14.5" style="7" customWidth="1"/>
    <col min="7254" max="7256" width="14.33203125" style="7" customWidth="1"/>
    <col min="7257" max="7506" width="8.58203125" style="7"/>
    <col min="7507" max="7507" width="19.08203125" style="7" customWidth="1"/>
    <col min="7508" max="7508" width="14.33203125" style="7" customWidth="1"/>
    <col min="7509" max="7509" width="14.5" style="7" customWidth="1"/>
    <col min="7510" max="7512" width="14.33203125" style="7" customWidth="1"/>
    <col min="7513" max="7762" width="8.58203125" style="7"/>
    <col min="7763" max="7763" width="19.08203125" style="7" customWidth="1"/>
    <col min="7764" max="7764" width="14.33203125" style="7" customWidth="1"/>
    <col min="7765" max="7765" width="14.5" style="7" customWidth="1"/>
    <col min="7766" max="7768" width="14.33203125" style="7" customWidth="1"/>
    <col min="7769" max="8018" width="8.58203125" style="7"/>
    <col min="8019" max="8019" width="19.08203125" style="7" customWidth="1"/>
    <col min="8020" max="8020" width="14.33203125" style="7" customWidth="1"/>
    <col min="8021" max="8021" width="14.5" style="7" customWidth="1"/>
    <col min="8022" max="8024" width="14.33203125" style="7" customWidth="1"/>
    <col min="8025" max="8274" width="8.58203125" style="7"/>
    <col min="8275" max="8275" width="19.08203125" style="7" customWidth="1"/>
    <col min="8276" max="8276" width="14.33203125" style="7" customWidth="1"/>
    <col min="8277" max="8277" width="14.5" style="7" customWidth="1"/>
    <col min="8278" max="8280" width="14.33203125" style="7" customWidth="1"/>
    <col min="8281" max="8530" width="8.58203125" style="7"/>
    <col min="8531" max="8531" width="19.08203125" style="7" customWidth="1"/>
    <col min="8532" max="8532" width="14.33203125" style="7" customWidth="1"/>
    <col min="8533" max="8533" width="14.5" style="7" customWidth="1"/>
    <col min="8534" max="8536" width="14.33203125" style="7" customWidth="1"/>
    <col min="8537" max="8786" width="8.58203125" style="7"/>
    <col min="8787" max="8787" width="19.08203125" style="7" customWidth="1"/>
    <col min="8788" max="8788" width="14.33203125" style="7" customWidth="1"/>
    <col min="8789" max="8789" width="14.5" style="7" customWidth="1"/>
    <col min="8790" max="8792" width="14.33203125" style="7" customWidth="1"/>
    <col min="8793" max="9042" width="8.58203125" style="7"/>
    <col min="9043" max="9043" width="19.08203125" style="7" customWidth="1"/>
    <col min="9044" max="9044" width="14.33203125" style="7" customWidth="1"/>
    <col min="9045" max="9045" width="14.5" style="7" customWidth="1"/>
    <col min="9046" max="9048" width="14.33203125" style="7" customWidth="1"/>
    <col min="9049" max="9298" width="8.58203125" style="7"/>
    <col min="9299" max="9299" width="19.08203125" style="7" customWidth="1"/>
    <col min="9300" max="9300" width="14.33203125" style="7" customWidth="1"/>
    <col min="9301" max="9301" width="14.5" style="7" customWidth="1"/>
    <col min="9302" max="9304" width="14.33203125" style="7" customWidth="1"/>
    <col min="9305" max="9554" width="8.58203125" style="7"/>
    <col min="9555" max="9555" width="19.08203125" style="7" customWidth="1"/>
    <col min="9556" max="9556" width="14.33203125" style="7" customWidth="1"/>
    <col min="9557" max="9557" width="14.5" style="7" customWidth="1"/>
    <col min="9558" max="9560" width="14.33203125" style="7" customWidth="1"/>
    <col min="9561" max="9810" width="8.58203125" style="7"/>
    <col min="9811" max="9811" width="19.08203125" style="7" customWidth="1"/>
    <col min="9812" max="9812" width="14.33203125" style="7" customWidth="1"/>
    <col min="9813" max="9813" width="14.5" style="7" customWidth="1"/>
    <col min="9814" max="9816" width="14.33203125" style="7" customWidth="1"/>
    <col min="9817" max="10066" width="8.58203125" style="7"/>
    <col min="10067" max="10067" width="19.08203125" style="7" customWidth="1"/>
    <col min="10068" max="10068" width="14.33203125" style="7" customWidth="1"/>
    <col min="10069" max="10069" width="14.5" style="7" customWidth="1"/>
    <col min="10070" max="10072" width="14.33203125" style="7" customWidth="1"/>
    <col min="10073" max="10322" width="8.58203125" style="7"/>
    <col min="10323" max="10323" width="19.08203125" style="7" customWidth="1"/>
    <col min="10324" max="10324" width="14.33203125" style="7" customWidth="1"/>
    <col min="10325" max="10325" width="14.5" style="7" customWidth="1"/>
    <col min="10326" max="10328" width="14.33203125" style="7" customWidth="1"/>
    <col min="10329" max="10578" width="8.58203125" style="7"/>
    <col min="10579" max="10579" width="19.08203125" style="7" customWidth="1"/>
    <col min="10580" max="10580" width="14.33203125" style="7" customWidth="1"/>
    <col min="10581" max="10581" width="14.5" style="7" customWidth="1"/>
    <col min="10582" max="10584" width="14.33203125" style="7" customWidth="1"/>
    <col min="10585" max="10834" width="8.58203125" style="7"/>
    <col min="10835" max="10835" width="19.08203125" style="7" customWidth="1"/>
    <col min="10836" max="10836" width="14.33203125" style="7" customWidth="1"/>
    <col min="10837" max="10837" width="14.5" style="7" customWidth="1"/>
    <col min="10838" max="10840" width="14.33203125" style="7" customWidth="1"/>
    <col min="10841" max="11090" width="8.58203125" style="7"/>
    <col min="11091" max="11091" width="19.08203125" style="7" customWidth="1"/>
    <col min="11092" max="11092" width="14.33203125" style="7" customWidth="1"/>
    <col min="11093" max="11093" width="14.5" style="7" customWidth="1"/>
    <col min="11094" max="11096" width="14.33203125" style="7" customWidth="1"/>
    <col min="11097" max="11346" width="8.58203125" style="7"/>
    <col min="11347" max="11347" width="19.08203125" style="7" customWidth="1"/>
    <col min="11348" max="11348" width="14.33203125" style="7" customWidth="1"/>
    <col min="11349" max="11349" width="14.5" style="7" customWidth="1"/>
    <col min="11350" max="11352" width="14.33203125" style="7" customWidth="1"/>
    <col min="11353" max="11602" width="8.58203125" style="7"/>
    <col min="11603" max="11603" width="19.08203125" style="7" customWidth="1"/>
    <col min="11604" max="11604" width="14.33203125" style="7" customWidth="1"/>
    <col min="11605" max="11605" width="14.5" style="7" customWidth="1"/>
    <col min="11606" max="11608" width="14.33203125" style="7" customWidth="1"/>
    <col min="11609" max="11858" width="8.58203125" style="7"/>
    <col min="11859" max="11859" width="19.08203125" style="7" customWidth="1"/>
    <col min="11860" max="11860" width="14.33203125" style="7" customWidth="1"/>
    <col min="11861" max="11861" width="14.5" style="7" customWidth="1"/>
    <col min="11862" max="11864" width="14.33203125" style="7" customWidth="1"/>
    <col min="11865" max="12114" width="8.58203125" style="7"/>
    <col min="12115" max="12115" width="19.08203125" style="7" customWidth="1"/>
    <col min="12116" max="12116" width="14.33203125" style="7" customWidth="1"/>
    <col min="12117" max="12117" width="14.5" style="7" customWidth="1"/>
    <col min="12118" max="12120" width="14.33203125" style="7" customWidth="1"/>
    <col min="12121" max="12370" width="8.58203125" style="7"/>
    <col min="12371" max="12371" width="19.08203125" style="7" customWidth="1"/>
    <col min="12372" max="12372" width="14.33203125" style="7" customWidth="1"/>
    <col min="12373" max="12373" width="14.5" style="7" customWidth="1"/>
    <col min="12374" max="12376" width="14.33203125" style="7" customWidth="1"/>
    <col min="12377" max="12626" width="8.58203125" style="7"/>
    <col min="12627" max="12627" width="19.08203125" style="7" customWidth="1"/>
    <col min="12628" max="12628" width="14.33203125" style="7" customWidth="1"/>
    <col min="12629" max="12629" width="14.5" style="7" customWidth="1"/>
    <col min="12630" max="12632" width="14.33203125" style="7" customWidth="1"/>
    <col min="12633" max="12882" width="8.58203125" style="7"/>
    <col min="12883" max="12883" width="19.08203125" style="7" customWidth="1"/>
    <col min="12884" max="12884" width="14.33203125" style="7" customWidth="1"/>
    <col min="12885" max="12885" width="14.5" style="7" customWidth="1"/>
    <col min="12886" max="12888" width="14.33203125" style="7" customWidth="1"/>
    <col min="12889" max="13138" width="8.58203125" style="7"/>
    <col min="13139" max="13139" width="19.08203125" style="7" customWidth="1"/>
    <col min="13140" max="13140" width="14.33203125" style="7" customWidth="1"/>
    <col min="13141" max="13141" width="14.5" style="7" customWidth="1"/>
    <col min="13142" max="13144" width="14.33203125" style="7" customWidth="1"/>
    <col min="13145" max="13394" width="8.58203125" style="7"/>
    <col min="13395" max="13395" width="19.08203125" style="7" customWidth="1"/>
    <col min="13396" max="13396" width="14.33203125" style="7" customWidth="1"/>
    <col min="13397" max="13397" width="14.5" style="7" customWidth="1"/>
    <col min="13398" max="13400" width="14.33203125" style="7" customWidth="1"/>
    <col min="13401" max="13650" width="8.58203125" style="7"/>
    <col min="13651" max="13651" width="19.08203125" style="7" customWidth="1"/>
    <col min="13652" max="13652" width="14.33203125" style="7" customWidth="1"/>
    <col min="13653" max="13653" width="14.5" style="7" customWidth="1"/>
    <col min="13654" max="13656" width="14.33203125" style="7" customWidth="1"/>
    <col min="13657" max="13906" width="8.58203125" style="7"/>
    <col min="13907" max="13907" width="19.08203125" style="7" customWidth="1"/>
    <col min="13908" max="13908" width="14.33203125" style="7" customWidth="1"/>
    <col min="13909" max="13909" width="14.5" style="7" customWidth="1"/>
    <col min="13910" max="13912" width="14.33203125" style="7" customWidth="1"/>
    <col min="13913" max="14162" width="8.58203125" style="7"/>
    <col min="14163" max="14163" width="19.08203125" style="7" customWidth="1"/>
    <col min="14164" max="14164" width="14.33203125" style="7" customWidth="1"/>
    <col min="14165" max="14165" width="14.5" style="7" customWidth="1"/>
    <col min="14166" max="14168" width="14.33203125" style="7" customWidth="1"/>
    <col min="14169" max="14418" width="8.58203125" style="7"/>
    <col min="14419" max="14419" width="19.08203125" style="7" customWidth="1"/>
    <col min="14420" max="14420" width="14.33203125" style="7" customWidth="1"/>
    <col min="14421" max="14421" width="14.5" style="7" customWidth="1"/>
    <col min="14422" max="14424" width="14.33203125" style="7" customWidth="1"/>
    <col min="14425" max="14674" width="8.58203125" style="7"/>
    <col min="14675" max="14675" width="19.08203125" style="7" customWidth="1"/>
    <col min="14676" max="14676" width="14.33203125" style="7" customWidth="1"/>
    <col min="14677" max="14677" width="14.5" style="7" customWidth="1"/>
    <col min="14678" max="14680" width="14.33203125" style="7" customWidth="1"/>
    <col min="14681" max="14930" width="8.58203125" style="7"/>
    <col min="14931" max="14931" width="19.08203125" style="7" customWidth="1"/>
    <col min="14932" max="14932" width="14.33203125" style="7" customWidth="1"/>
    <col min="14933" max="14933" width="14.5" style="7" customWidth="1"/>
    <col min="14934" max="14936" width="14.33203125" style="7" customWidth="1"/>
    <col min="14937" max="15186" width="8.58203125" style="7"/>
    <col min="15187" max="15187" width="19.08203125" style="7" customWidth="1"/>
    <col min="15188" max="15188" width="14.33203125" style="7" customWidth="1"/>
    <col min="15189" max="15189" width="14.5" style="7" customWidth="1"/>
    <col min="15190" max="15192" width="14.33203125" style="7" customWidth="1"/>
    <col min="15193" max="15442" width="8.58203125" style="7"/>
    <col min="15443" max="15443" width="19.08203125" style="7" customWidth="1"/>
    <col min="15444" max="15444" width="14.33203125" style="7" customWidth="1"/>
    <col min="15445" max="15445" width="14.5" style="7" customWidth="1"/>
    <col min="15446" max="15448" width="14.33203125" style="7" customWidth="1"/>
    <col min="15449" max="15698" width="8.58203125" style="7"/>
    <col min="15699" max="15699" width="19.08203125" style="7" customWidth="1"/>
    <col min="15700" max="15700" width="14.33203125" style="7" customWidth="1"/>
    <col min="15701" max="15701" width="14.5" style="7" customWidth="1"/>
    <col min="15702" max="15704" width="14.33203125" style="7" customWidth="1"/>
    <col min="15705" max="15954" width="8.58203125" style="7"/>
    <col min="15955" max="15955" width="19.08203125" style="7" customWidth="1"/>
    <col min="15956" max="15956" width="14.33203125" style="7" customWidth="1"/>
    <col min="15957" max="15957" width="14.5" style="7" customWidth="1"/>
    <col min="15958" max="15960" width="14.33203125" style="7" customWidth="1"/>
    <col min="15961" max="16210" width="8.58203125" style="7"/>
    <col min="16211" max="16211" width="19.08203125" style="7" customWidth="1"/>
    <col min="16212" max="16212" width="14.33203125" style="7" customWidth="1"/>
    <col min="16213" max="16213" width="14.5" style="7" customWidth="1"/>
    <col min="16214" max="16216" width="14.33203125" style="7" customWidth="1"/>
    <col min="16217" max="16384" width="8.58203125" style="7"/>
  </cols>
  <sheetData>
    <row r="3" spans="1:130" x14ac:dyDescent="0.35">
      <c r="A3" s="32" t="s">
        <v>45</v>
      </c>
    </row>
    <row r="6" spans="1:130" s="3" customFormat="1" ht="12.5" x14ac:dyDescent="0.25">
      <c r="A6" s="1"/>
      <c r="B6" s="2"/>
      <c r="C6" s="1">
        <v>2016</v>
      </c>
      <c r="D6" s="1">
        <v>2016</v>
      </c>
      <c r="E6" s="1">
        <v>2016</v>
      </c>
      <c r="F6" s="1">
        <v>2016</v>
      </c>
      <c r="G6" s="1">
        <v>2016</v>
      </c>
      <c r="H6" s="1">
        <v>2016</v>
      </c>
      <c r="I6" s="1">
        <v>2016</v>
      </c>
      <c r="J6" s="1">
        <v>2016</v>
      </c>
      <c r="K6" s="1">
        <v>2016</v>
      </c>
      <c r="L6" s="1">
        <v>2016</v>
      </c>
      <c r="M6" s="1">
        <v>2016</v>
      </c>
      <c r="N6" s="1">
        <v>2016</v>
      </c>
      <c r="O6" s="1">
        <v>2017</v>
      </c>
      <c r="P6" s="1">
        <v>2017</v>
      </c>
      <c r="Q6" s="1">
        <v>2017</v>
      </c>
      <c r="R6" s="1">
        <v>2017</v>
      </c>
      <c r="S6" s="1">
        <v>2017</v>
      </c>
      <c r="T6" s="1">
        <v>2017</v>
      </c>
      <c r="U6" s="1">
        <v>2017</v>
      </c>
      <c r="V6" s="1">
        <v>2017</v>
      </c>
      <c r="W6" s="1">
        <v>2017</v>
      </c>
      <c r="X6" s="1">
        <v>2017</v>
      </c>
      <c r="Y6" s="1">
        <v>2017</v>
      </c>
      <c r="Z6" s="1">
        <v>2017</v>
      </c>
      <c r="AA6" s="1">
        <v>2018</v>
      </c>
      <c r="AB6" s="1">
        <v>2018</v>
      </c>
      <c r="AC6" s="1">
        <v>2018</v>
      </c>
      <c r="AD6" s="1">
        <v>2018</v>
      </c>
      <c r="AE6" s="1">
        <v>2018</v>
      </c>
      <c r="AF6" s="1">
        <v>2018</v>
      </c>
      <c r="AG6" s="1">
        <v>2018</v>
      </c>
      <c r="AH6" s="1">
        <v>2018</v>
      </c>
      <c r="AI6" s="1">
        <v>2018</v>
      </c>
      <c r="AJ6" s="1">
        <v>2018</v>
      </c>
      <c r="AK6" s="1">
        <v>2018</v>
      </c>
      <c r="AL6" s="1">
        <v>2018</v>
      </c>
      <c r="AM6" s="1">
        <v>2019</v>
      </c>
      <c r="AN6" s="1">
        <v>2019</v>
      </c>
      <c r="AO6" s="1">
        <v>2019</v>
      </c>
      <c r="AP6" s="1">
        <v>2019</v>
      </c>
      <c r="AQ6" s="1">
        <v>2019</v>
      </c>
      <c r="AR6" s="1">
        <v>2019</v>
      </c>
      <c r="AS6" s="1">
        <v>2019</v>
      </c>
      <c r="AT6" s="23">
        <v>2019</v>
      </c>
      <c r="AU6" s="23">
        <v>2019</v>
      </c>
      <c r="AV6" s="23">
        <v>2019</v>
      </c>
      <c r="AW6" s="23">
        <v>2019</v>
      </c>
      <c r="AX6" s="23">
        <v>2019</v>
      </c>
      <c r="AY6" s="23">
        <v>2020</v>
      </c>
      <c r="AZ6" s="23">
        <v>2020</v>
      </c>
      <c r="BA6" s="23">
        <v>2020</v>
      </c>
      <c r="BB6" s="23">
        <v>2020</v>
      </c>
      <c r="BC6" s="23">
        <v>2020</v>
      </c>
      <c r="BD6" s="23">
        <v>2020</v>
      </c>
      <c r="BE6" s="23">
        <v>2020</v>
      </c>
      <c r="BF6" s="23">
        <v>2020</v>
      </c>
      <c r="BG6" s="23">
        <v>2020</v>
      </c>
      <c r="BH6" s="23">
        <v>2020</v>
      </c>
      <c r="BI6" s="23">
        <v>2020</v>
      </c>
      <c r="BJ6" s="23">
        <v>2020</v>
      </c>
      <c r="BK6" s="23">
        <v>2021</v>
      </c>
      <c r="BL6" s="23">
        <v>2021</v>
      </c>
      <c r="BM6" s="23">
        <v>2021</v>
      </c>
      <c r="BN6" s="23">
        <v>2021</v>
      </c>
      <c r="BO6" s="23">
        <v>2021</v>
      </c>
      <c r="BP6" s="23">
        <v>2021</v>
      </c>
      <c r="BQ6" s="23">
        <v>2021</v>
      </c>
      <c r="BR6" s="23">
        <v>2021</v>
      </c>
      <c r="BS6" s="23">
        <v>2021</v>
      </c>
      <c r="BT6" s="23">
        <v>2021</v>
      </c>
      <c r="BU6" s="23">
        <v>2021</v>
      </c>
      <c r="BV6" s="23">
        <v>2021</v>
      </c>
      <c r="BW6" s="23">
        <v>2022</v>
      </c>
      <c r="BX6" s="23">
        <v>2022</v>
      </c>
      <c r="BY6" s="23">
        <v>2022</v>
      </c>
      <c r="BZ6" s="23">
        <v>2022</v>
      </c>
      <c r="CA6" s="23">
        <v>2022</v>
      </c>
      <c r="CB6" s="23">
        <v>2022</v>
      </c>
      <c r="CC6" s="23">
        <v>2022</v>
      </c>
      <c r="CD6" s="23">
        <v>2022</v>
      </c>
      <c r="CE6" s="23">
        <v>2022</v>
      </c>
      <c r="CF6" s="23">
        <v>2022</v>
      </c>
      <c r="CG6" s="23">
        <v>2022</v>
      </c>
      <c r="CH6" s="23">
        <v>2022</v>
      </c>
      <c r="CI6" s="23">
        <v>2023</v>
      </c>
      <c r="CJ6" s="23">
        <v>2023</v>
      </c>
      <c r="CK6" s="23">
        <v>2023</v>
      </c>
      <c r="CL6" s="23">
        <v>2023</v>
      </c>
      <c r="CM6" s="23">
        <v>2023</v>
      </c>
      <c r="CN6" s="23">
        <v>2023</v>
      </c>
      <c r="CO6" s="23">
        <v>2023</v>
      </c>
      <c r="CP6" s="23">
        <v>2023</v>
      </c>
      <c r="CQ6" s="23">
        <v>2023</v>
      </c>
      <c r="CR6" s="23">
        <v>2023</v>
      </c>
      <c r="CS6" s="23">
        <v>2023</v>
      </c>
      <c r="CT6" s="23">
        <v>2023</v>
      </c>
      <c r="CU6" s="23">
        <v>2024</v>
      </c>
      <c r="CV6" s="23">
        <v>2024</v>
      </c>
      <c r="CW6" s="23">
        <v>2024</v>
      </c>
      <c r="CX6" s="23">
        <v>2024</v>
      </c>
      <c r="CY6" s="23">
        <v>2024</v>
      </c>
      <c r="CZ6" s="23">
        <v>2024</v>
      </c>
      <c r="DA6" s="23">
        <v>2024</v>
      </c>
      <c r="DB6" s="23">
        <v>2024</v>
      </c>
      <c r="DC6" s="23">
        <v>2024</v>
      </c>
      <c r="DD6" s="23">
        <v>2024</v>
      </c>
      <c r="DE6" s="23">
        <v>2024</v>
      </c>
      <c r="DF6" s="23">
        <v>2024</v>
      </c>
      <c r="DG6" s="23">
        <v>2025</v>
      </c>
      <c r="DH6" s="23">
        <v>2025</v>
      </c>
      <c r="DI6" s="23">
        <v>2025</v>
      </c>
      <c r="DJ6" s="23">
        <v>2025</v>
      </c>
      <c r="DK6" s="23">
        <v>2025</v>
      </c>
      <c r="DL6" s="23">
        <v>2025</v>
      </c>
      <c r="DM6" s="23">
        <v>2025</v>
      </c>
      <c r="DN6" s="23">
        <v>2025</v>
      </c>
      <c r="DO6" s="23">
        <v>2025</v>
      </c>
      <c r="DP6" s="23">
        <v>2025</v>
      </c>
      <c r="DQ6" s="23">
        <v>2025</v>
      </c>
      <c r="DR6" s="23">
        <v>2025</v>
      </c>
      <c r="DS6" s="23">
        <v>2026</v>
      </c>
      <c r="DT6" s="23"/>
      <c r="DU6" s="23"/>
      <c r="DV6" s="23"/>
      <c r="DW6" s="28" t="s">
        <v>14</v>
      </c>
      <c r="DX6" s="28" t="s">
        <v>15</v>
      </c>
    </row>
    <row r="7" spans="1:130" s="3" customFormat="1" ht="12.5" x14ac:dyDescent="0.25">
      <c r="A7" s="4"/>
      <c r="B7" s="5" t="s">
        <v>13</v>
      </c>
      <c r="C7" s="6" t="s">
        <v>1</v>
      </c>
      <c r="D7" s="6" t="s">
        <v>2</v>
      </c>
      <c r="E7" s="6" t="s">
        <v>14</v>
      </c>
      <c r="F7" s="6" t="s">
        <v>15</v>
      </c>
      <c r="G7" s="6" t="s">
        <v>3</v>
      </c>
      <c r="H7" s="6" t="s">
        <v>4</v>
      </c>
      <c r="I7" s="6" t="s">
        <v>5</v>
      </c>
      <c r="J7" s="6" t="s">
        <v>6</v>
      </c>
      <c r="K7" s="6" t="s">
        <v>7</v>
      </c>
      <c r="L7" s="6" t="s">
        <v>8</v>
      </c>
      <c r="M7" s="6" t="s">
        <v>9</v>
      </c>
      <c r="N7" s="6" t="s">
        <v>10</v>
      </c>
      <c r="O7" s="6" t="s">
        <v>1</v>
      </c>
      <c r="P7" s="6" t="s">
        <v>2</v>
      </c>
      <c r="Q7" s="6" t="s">
        <v>14</v>
      </c>
      <c r="R7" s="6" t="s">
        <v>15</v>
      </c>
      <c r="S7" s="6" t="s">
        <v>3</v>
      </c>
      <c r="T7" s="6" t="s">
        <v>4</v>
      </c>
      <c r="U7" s="6" t="s">
        <v>5</v>
      </c>
      <c r="V7" s="6" t="s">
        <v>6</v>
      </c>
      <c r="W7" s="6" t="s">
        <v>7</v>
      </c>
      <c r="X7" s="6" t="s">
        <v>8</v>
      </c>
      <c r="Y7" s="6" t="s">
        <v>9</v>
      </c>
      <c r="Z7" s="6" t="s">
        <v>10</v>
      </c>
      <c r="AA7" s="6" t="s">
        <v>1</v>
      </c>
      <c r="AB7" s="6" t="s">
        <v>2</v>
      </c>
      <c r="AC7" s="6" t="s">
        <v>14</v>
      </c>
      <c r="AD7" s="6" t="s">
        <v>15</v>
      </c>
      <c r="AE7" s="6" t="s">
        <v>3</v>
      </c>
      <c r="AF7" s="6" t="s">
        <v>4</v>
      </c>
      <c r="AG7" s="6" t="s">
        <v>5</v>
      </c>
      <c r="AH7" s="6" t="s">
        <v>6</v>
      </c>
      <c r="AI7" s="6" t="s">
        <v>7</v>
      </c>
      <c r="AJ7" s="6" t="s">
        <v>8</v>
      </c>
      <c r="AK7" s="6" t="s">
        <v>9</v>
      </c>
      <c r="AL7" s="6" t="s">
        <v>10</v>
      </c>
      <c r="AM7" s="6" t="s">
        <v>1</v>
      </c>
      <c r="AN7" s="6" t="s">
        <v>2</v>
      </c>
      <c r="AO7" s="6" t="s">
        <v>14</v>
      </c>
      <c r="AP7" s="6" t="s">
        <v>15</v>
      </c>
      <c r="AQ7" s="6" t="s">
        <v>3</v>
      </c>
      <c r="AR7" s="6" t="s">
        <v>4</v>
      </c>
      <c r="AS7" s="6" t="s">
        <v>5</v>
      </c>
      <c r="AT7" s="24" t="s">
        <v>6</v>
      </c>
      <c r="AU7" s="24" t="s">
        <v>7</v>
      </c>
      <c r="AV7" s="24" t="s">
        <v>8</v>
      </c>
      <c r="AW7" s="24" t="s">
        <v>9</v>
      </c>
      <c r="AX7" s="24" t="s">
        <v>10</v>
      </c>
      <c r="AY7" s="24" t="s">
        <v>1</v>
      </c>
      <c r="AZ7" s="24" t="s">
        <v>2</v>
      </c>
      <c r="BA7" s="24" t="s">
        <v>14</v>
      </c>
      <c r="BB7" s="24" t="s">
        <v>15</v>
      </c>
      <c r="BC7" s="24" t="s">
        <v>3</v>
      </c>
      <c r="BD7" s="24" t="s">
        <v>4</v>
      </c>
      <c r="BE7" s="24" t="s">
        <v>5</v>
      </c>
      <c r="BF7" s="24" t="s">
        <v>6</v>
      </c>
      <c r="BG7" s="24" t="s">
        <v>7</v>
      </c>
      <c r="BH7" s="24" t="s">
        <v>8</v>
      </c>
      <c r="BI7" s="24" t="s">
        <v>9</v>
      </c>
      <c r="BJ7" s="24" t="s">
        <v>10</v>
      </c>
      <c r="BK7" s="24" t="s">
        <v>1</v>
      </c>
      <c r="BL7" s="24" t="s">
        <v>2</v>
      </c>
      <c r="BM7" s="24" t="s">
        <v>14</v>
      </c>
      <c r="BN7" s="24" t="s">
        <v>15</v>
      </c>
      <c r="BO7" s="24" t="s">
        <v>3</v>
      </c>
      <c r="BP7" s="24" t="s">
        <v>4</v>
      </c>
      <c r="BQ7" s="24" t="s">
        <v>5</v>
      </c>
      <c r="BR7" s="24" t="s">
        <v>6</v>
      </c>
      <c r="BS7" s="24" t="s">
        <v>7</v>
      </c>
      <c r="BT7" s="24" t="s">
        <v>8</v>
      </c>
      <c r="BU7" s="24" t="s">
        <v>9</v>
      </c>
      <c r="BV7" s="24" t="s">
        <v>10</v>
      </c>
      <c r="BW7" s="24" t="s">
        <v>1</v>
      </c>
      <c r="BX7" s="24" t="s">
        <v>2</v>
      </c>
      <c r="BY7" s="24" t="s">
        <v>14</v>
      </c>
      <c r="BZ7" s="24" t="s">
        <v>15</v>
      </c>
      <c r="CA7" s="24" t="s">
        <v>3</v>
      </c>
      <c r="CB7" s="24" t="s">
        <v>4</v>
      </c>
      <c r="CC7" s="24" t="s">
        <v>5</v>
      </c>
      <c r="CD7" s="24" t="s">
        <v>6</v>
      </c>
      <c r="CE7" s="24" t="s">
        <v>7</v>
      </c>
      <c r="CF7" s="24" t="s">
        <v>8</v>
      </c>
      <c r="CG7" s="24" t="s">
        <v>9</v>
      </c>
      <c r="CH7" s="24" t="s">
        <v>10</v>
      </c>
      <c r="CI7" s="24" t="s">
        <v>1</v>
      </c>
      <c r="CJ7" s="24" t="s">
        <v>2</v>
      </c>
      <c r="CK7" s="24" t="s">
        <v>14</v>
      </c>
      <c r="CL7" s="24" t="s">
        <v>15</v>
      </c>
      <c r="CM7" s="24" t="s">
        <v>3</v>
      </c>
      <c r="CN7" s="24" t="s">
        <v>4</v>
      </c>
      <c r="CO7" s="24" t="s">
        <v>5</v>
      </c>
      <c r="CP7" s="24" t="s">
        <v>6</v>
      </c>
      <c r="CQ7" s="24" t="s">
        <v>7</v>
      </c>
      <c r="CR7" s="24" t="s">
        <v>8</v>
      </c>
      <c r="CS7" s="24" t="s">
        <v>9</v>
      </c>
      <c r="CT7" s="24" t="s">
        <v>10</v>
      </c>
      <c r="CU7" s="24" t="s">
        <v>1</v>
      </c>
      <c r="CV7" s="24" t="s">
        <v>2</v>
      </c>
      <c r="CW7" s="24" t="s">
        <v>14</v>
      </c>
      <c r="CX7" s="24" t="s">
        <v>15</v>
      </c>
      <c r="CY7" s="24" t="s">
        <v>3</v>
      </c>
      <c r="CZ7" s="24" t="s">
        <v>4</v>
      </c>
      <c r="DA7" s="24" t="s">
        <v>5</v>
      </c>
      <c r="DB7" s="24" t="s">
        <v>6</v>
      </c>
      <c r="DC7" s="24" t="s">
        <v>7</v>
      </c>
      <c r="DD7" s="24" t="s">
        <v>8</v>
      </c>
      <c r="DE7" s="24" t="s">
        <v>9</v>
      </c>
      <c r="DF7" s="24" t="s">
        <v>10</v>
      </c>
      <c r="DG7" s="24" t="s">
        <v>1</v>
      </c>
      <c r="DH7" s="24" t="s">
        <v>2</v>
      </c>
      <c r="DI7" s="24" t="s">
        <v>14</v>
      </c>
      <c r="DJ7" s="24" t="s">
        <v>15</v>
      </c>
      <c r="DK7" s="24" t="s">
        <v>3</v>
      </c>
      <c r="DL7" s="24" t="s">
        <v>47</v>
      </c>
      <c r="DM7" s="24" t="s">
        <v>48</v>
      </c>
      <c r="DN7" s="24" t="s">
        <v>6</v>
      </c>
      <c r="DO7" s="24" t="s">
        <v>7</v>
      </c>
      <c r="DP7" s="24" t="s">
        <v>8</v>
      </c>
      <c r="DQ7" s="24" t="s">
        <v>9</v>
      </c>
      <c r="DR7" s="24" t="s">
        <v>10</v>
      </c>
      <c r="DS7" s="24" t="s">
        <v>1</v>
      </c>
      <c r="DT7" s="24" t="s">
        <v>2</v>
      </c>
      <c r="DU7" s="24" t="s">
        <v>14</v>
      </c>
      <c r="DV7" s="24" t="s">
        <v>15</v>
      </c>
      <c r="DW7" s="24" t="s">
        <v>2</v>
      </c>
      <c r="DX7" s="24" t="s">
        <v>14</v>
      </c>
    </row>
    <row r="8" spans="1:130" x14ac:dyDescent="0.35">
      <c r="B8" s="8"/>
      <c r="DX8"/>
    </row>
    <row r="9" spans="1:130" s="3" customFormat="1" ht="12.5" x14ac:dyDescent="0.25">
      <c r="A9" s="3" t="s">
        <v>16</v>
      </c>
      <c r="B9" s="11">
        <v>520.76773722821019</v>
      </c>
      <c r="C9" s="10">
        <v>261.82</v>
      </c>
      <c r="D9" s="10">
        <v>180.43</v>
      </c>
      <c r="E9" s="10">
        <v>200.71</v>
      </c>
      <c r="F9" s="10">
        <v>203.1</v>
      </c>
      <c r="G9" s="10">
        <v>219.81</v>
      </c>
      <c r="H9" s="10">
        <v>314.63</v>
      </c>
      <c r="I9" s="10">
        <v>274.17</v>
      </c>
      <c r="J9" s="10">
        <v>289.27</v>
      </c>
      <c r="K9" s="10">
        <v>277.61</v>
      </c>
      <c r="L9" s="10">
        <v>351.12</v>
      </c>
      <c r="M9" s="10">
        <v>404.08</v>
      </c>
      <c r="N9" s="10">
        <v>321.60000000000002</v>
      </c>
      <c r="O9" s="10">
        <v>301.61</v>
      </c>
      <c r="P9" s="10">
        <v>313.23</v>
      </c>
      <c r="Q9" s="10">
        <v>289.75</v>
      </c>
      <c r="R9" s="10">
        <v>276.89999999999998</v>
      </c>
      <c r="S9" s="10">
        <v>286.72000000000003</v>
      </c>
      <c r="T9" s="10">
        <v>263.88</v>
      </c>
      <c r="U9" s="10">
        <v>294.39999999999998</v>
      </c>
      <c r="V9" s="10">
        <v>318.13</v>
      </c>
      <c r="W9" s="10">
        <v>332.98</v>
      </c>
      <c r="X9" s="10">
        <v>277.77999999999997</v>
      </c>
      <c r="Y9" s="10">
        <v>314.69</v>
      </c>
      <c r="Z9" s="10">
        <v>296.51</v>
      </c>
      <c r="AA9" s="10">
        <v>317.01</v>
      </c>
      <c r="AB9" s="10">
        <v>392.76</v>
      </c>
      <c r="AC9" s="10">
        <v>455.53</v>
      </c>
      <c r="AD9" s="10">
        <v>403.28</v>
      </c>
      <c r="AE9" s="10">
        <v>337.96</v>
      </c>
      <c r="AF9" s="10">
        <v>454.45</v>
      </c>
      <c r="AG9" s="10">
        <v>540.27</v>
      </c>
      <c r="AH9" s="10">
        <v>561.89</v>
      </c>
      <c r="AI9" s="10">
        <v>518.46</v>
      </c>
      <c r="AJ9" s="10">
        <v>456.76</v>
      </c>
      <c r="AK9" s="10">
        <v>492.27</v>
      </c>
      <c r="AL9" s="10">
        <v>520.02</v>
      </c>
      <c r="AM9" s="10">
        <v>549.17999999999995</v>
      </c>
      <c r="AN9" s="10">
        <v>473.64</v>
      </c>
      <c r="AO9" s="10">
        <v>413.19</v>
      </c>
      <c r="AP9" s="10">
        <v>415.91</v>
      </c>
      <c r="AQ9" s="10">
        <v>374</v>
      </c>
      <c r="AR9" s="10">
        <v>259.95</v>
      </c>
      <c r="AS9" s="10">
        <v>368.74</v>
      </c>
      <c r="AT9" s="25">
        <v>395.66</v>
      </c>
      <c r="AU9" s="25">
        <v>364.66</v>
      </c>
      <c r="AV9" s="25">
        <v>392.67</v>
      </c>
      <c r="AW9" s="25">
        <v>439.54</v>
      </c>
      <c r="AX9" s="25">
        <v>368.37</v>
      </c>
      <c r="AY9" s="25">
        <v>245.27</v>
      </c>
      <c r="AZ9" s="25">
        <v>152.31</v>
      </c>
      <c r="BA9" s="25">
        <v>97.32</v>
      </c>
      <c r="BB9" s="25">
        <v>55.83</v>
      </c>
      <c r="BC9" s="25">
        <v>100.94</v>
      </c>
      <c r="BD9" s="25">
        <v>103.46</v>
      </c>
      <c r="BE9" s="25">
        <v>88.23</v>
      </c>
      <c r="BF9" s="25">
        <v>180.49</v>
      </c>
      <c r="BG9" s="25">
        <v>313.45</v>
      </c>
      <c r="BH9" s="25">
        <v>214.35</v>
      </c>
      <c r="BI9" s="25">
        <v>66.05</v>
      </c>
      <c r="BJ9" s="25">
        <v>184.23</v>
      </c>
      <c r="BK9" s="25">
        <v>450.61</v>
      </c>
      <c r="BL9" s="25">
        <v>436.48</v>
      </c>
      <c r="BM9" s="25">
        <v>254.46</v>
      </c>
      <c r="BN9" s="25">
        <v>268.70999999999998</v>
      </c>
      <c r="BO9" s="25">
        <v>389.47</v>
      </c>
      <c r="BP9" s="25">
        <v>348.07</v>
      </c>
      <c r="BQ9" s="25">
        <v>519.47</v>
      </c>
      <c r="BR9" s="25">
        <v>588.11</v>
      </c>
      <c r="BS9" s="25">
        <v>564.70000000000005</v>
      </c>
      <c r="BT9" s="25">
        <v>258.27999999999997</v>
      </c>
      <c r="BU9" s="25">
        <v>438.92</v>
      </c>
      <c r="BV9" s="25">
        <v>666.85</v>
      </c>
      <c r="BW9" s="25">
        <v>289.91000000000003</v>
      </c>
      <c r="BX9" s="25">
        <v>257.92</v>
      </c>
      <c r="BY9" s="25">
        <v>229.18</v>
      </c>
      <c r="BZ9" s="25">
        <v>529.12</v>
      </c>
      <c r="CA9" s="25">
        <v>578.76</v>
      </c>
      <c r="CB9" s="25">
        <v>511.09</v>
      </c>
      <c r="CC9" s="25">
        <v>224.61</v>
      </c>
      <c r="CD9" s="25">
        <v>182.83</v>
      </c>
      <c r="CE9" s="25">
        <v>1007.19</v>
      </c>
      <c r="CF9" s="25">
        <v>504.88</v>
      </c>
      <c r="CG9" s="25">
        <v>1220.67</v>
      </c>
      <c r="CH9" s="25">
        <v>2059.52</v>
      </c>
      <c r="CI9" s="25">
        <v>703.84</v>
      </c>
      <c r="CJ9" s="25">
        <v>520.34</v>
      </c>
      <c r="CK9" s="25">
        <v>564.94000000000005</v>
      </c>
      <c r="CL9" s="25">
        <v>664.72</v>
      </c>
      <c r="CM9" s="25">
        <v>277.7</v>
      </c>
      <c r="CN9" s="25">
        <v>516.1</v>
      </c>
      <c r="CO9" s="25">
        <v>374.01</v>
      </c>
      <c r="CP9" s="25">
        <v>237.62</v>
      </c>
      <c r="CQ9" s="25">
        <v>108.86</v>
      </c>
      <c r="CR9" s="25">
        <v>175.78</v>
      </c>
      <c r="CS9" s="25">
        <v>609.02</v>
      </c>
      <c r="CT9" s="25">
        <v>726.01</v>
      </c>
      <c r="CU9" s="25">
        <v>610.84</v>
      </c>
      <c r="CV9" s="25">
        <v>447.9</v>
      </c>
      <c r="CW9" s="25">
        <v>566.04999999999995</v>
      </c>
      <c r="CX9" s="25">
        <v>504.65</v>
      </c>
      <c r="CY9" s="25">
        <v>176.38</v>
      </c>
      <c r="CZ9" s="25">
        <v>240.4</v>
      </c>
      <c r="DA9" s="25">
        <v>205.5</v>
      </c>
      <c r="DB9" s="25">
        <v>88.59</v>
      </c>
      <c r="DC9" s="25">
        <v>95.72</v>
      </c>
      <c r="DD9" s="25">
        <v>126</v>
      </c>
      <c r="DE9" s="25">
        <v>249.58</v>
      </c>
      <c r="DF9" s="25">
        <v>125.85</v>
      </c>
      <c r="DG9" s="25">
        <v>237.59</v>
      </c>
      <c r="DH9" s="25">
        <v>128.77000000000001</v>
      </c>
      <c r="DI9" s="25">
        <v>158</v>
      </c>
      <c r="DJ9" s="25">
        <v>143.91</v>
      </c>
      <c r="DK9" s="25">
        <v>140.86000000000001</v>
      </c>
      <c r="DL9" s="25">
        <v>30.48</v>
      </c>
      <c r="DM9" s="25">
        <v>135.91</v>
      </c>
      <c r="DN9" s="25">
        <v>237.35</v>
      </c>
      <c r="DO9" s="25">
        <v>172.75</v>
      </c>
      <c r="DP9" s="25">
        <v>142.08000000000001</v>
      </c>
      <c r="DQ9" s="25">
        <v>369.66</v>
      </c>
      <c r="DR9" s="25">
        <v>316.18</v>
      </c>
      <c r="DS9" s="25">
        <v>939.09</v>
      </c>
      <c r="DT9" s="25">
        <v>987.51</v>
      </c>
      <c r="DU9" s="25">
        <v>227.53</v>
      </c>
      <c r="DV9" s="25">
        <v>260.89999999999998</v>
      </c>
      <c r="DW9" s="29">
        <f>DU9/DT9*100-100</f>
        <v>-76.959220666119833</v>
      </c>
      <c r="DX9" s="29">
        <f>DV9/DU9*100-100</f>
        <v>14.666197864017931</v>
      </c>
      <c r="DZ9" s="25"/>
    </row>
    <row r="10" spans="1:130" s="3" customFormat="1" ht="12.5" x14ac:dyDescent="0.25">
      <c r="A10" s="3" t="s">
        <v>17</v>
      </c>
      <c r="B10" s="9">
        <v>596.61</v>
      </c>
      <c r="C10" s="10">
        <v>261.82</v>
      </c>
      <c r="D10" s="10">
        <v>180.43</v>
      </c>
      <c r="E10" s="10">
        <v>200.71</v>
      </c>
      <c r="F10" s="10">
        <v>203.1</v>
      </c>
      <c r="G10" s="10">
        <v>219.81</v>
      </c>
      <c r="H10" s="10">
        <v>314.63</v>
      </c>
      <c r="I10" s="10">
        <v>274.17</v>
      </c>
      <c r="J10" s="10">
        <v>289.27</v>
      </c>
      <c r="K10" s="10">
        <v>277.61</v>
      </c>
      <c r="L10" s="10">
        <v>351.12</v>
      </c>
      <c r="M10" s="10">
        <v>404.08</v>
      </c>
      <c r="N10" s="10">
        <v>321.60000000000002</v>
      </c>
      <c r="O10" s="10">
        <v>301.61</v>
      </c>
      <c r="P10" s="10">
        <v>313.23</v>
      </c>
      <c r="Q10" s="10">
        <v>289.75</v>
      </c>
      <c r="R10" s="10">
        <v>276.89999999999998</v>
      </c>
      <c r="S10" s="10">
        <v>286.72000000000003</v>
      </c>
      <c r="T10" s="10">
        <v>263.88</v>
      </c>
      <c r="U10" s="10">
        <v>294.39999999999998</v>
      </c>
      <c r="V10" s="10">
        <v>318.13</v>
      </c>
      <c r="W10" s="10">
        <v>332.98</v>
      </c>
      <c r="X10" s="10">
        <v>277.77999999999997</v>
      </c>
      <c r="Y10" s="10">
        <v>314.69</v>
      </c>
      <c r="Z10" s="10">
        <v>296.51</v>
      </c>
      <c r="AA10" s="10">
        <v>317.01</v>
      </c>
      <c r="AB10" s="10">
        <v>392.76</v>
      </c>
      <c r="AC10" s="10">
        <v>455.53</v>
      </c>
      <c r="AD10" s="10">
        <v>403.28</v>
      </c>
      <c r="AE10" s="10">
        <v>337.96</v>
      </c>
      <c r="AF10" s="10">
        <v>454.45</v>
      </c>
      <c r="AG10" s="10">
        <v>540.27</v>
      </c>
      <c r="AH10" s="10">
        <v>561.89</v>
      </c>
      <c r="AI10" s="10">
        <v>518.46</v>
      </c>
      <c r="AJ10" s="10">
        <v>456.76</v>
      </c>
      <c r="AK10" s="10">
        <v>492.27</v>
      </c>
      <c r="AL10" s="10">
        <v>520.02</v>
      </c>
      <c r="AM10" s="10">
        <v>549.17999999999995</v>
      </c>
      <c r="AN10" s="10">
        <v>473.64</v>
      </c>
      <c r="AO10" s="10">
        <v>413.19</v>
      </c>
      <c r="AP10" s="10">
        <v>415.91</v>
      </c>
      <c r="AQ10" s="10">
        <v>374</v>
      </c>
      <c r="AR10" s="10">
        <v>259.95</v>
      </c>
      <c r="AS10" s="10">
        <v>368.76</v>
      </c>
      <c r="AT10" s="25">
        <v>395.66</v>
      </c>
      <c r="AU10" s="25">
        <v>364.66</v>
      </c>
      <c r="AV10" s="25">
        <v>392.67</v>
      </c>
      <c r="AW10" s="25">
        <v>439.54</v>
      </c>
      <c r="AX10" s="25">
        <v>368.37</v>
      </c>
      <c r="AY10" s="25">
        <v>245.27</v>
      </c>
      <c r="AZ10" s="25">
        <v>152.31</v>
      </c>
      <c r="BA10" s="25">
        <v>97.32</v>
      </c>
      <c r="BB10" s="25">
        <v>55.83</v>
      </c>
      <c r="BC10" s="25">
        <v>100.94</v>
      </c>
      <c r="BD10" s="25">
        <v>103.46</v>
      </c>
      <c r="BE10" s="25">
        <v>88.23</v>
      </c>
      <c r="BF10" s="25">
        <v>180.55</v>
      </c>
      <c r="BG10" s="25">
        <v>313.45</v>
      </c>
      <c r="BH10" s="25">
        <v>214.35</v>
      </c>
      <c r="BI10" s="25">
        <v>66.05</v>
      </c>
      <c r="BJ10" s="25">
        <v>184.23</v>
      </c>
      <c r="BK10" s="25">
        <v>450.61</v>
      </c>
      <c r="BL10" s="25">
        <v>436.48</v>
      </c>
      <c r="BM10" s="25">
        <v>254.46</v>
      </c>
      <c r="BN10" s="25">
        <v>267.89</v>
      </c>
      <c r="BO10" s="25">
        <v>389.47</v>
      </c>
      <c r="BP10" s="25">
        <v>348.07</v>
      </c>
      <c r="BQ10" s="25">
        <v>527.65</v>
      </c>
      <c r="BR10" s="25">
        <v>588.11</v>
      </c>
      <c r="BS10" s="25">
        <v>564.70000000000005</v>
      </c>
      <c r="BT10" s="25">
        <v>258.27999999999997</v>
      </c>
      <c r="BU10" s="25">
        <v>438.92</v>
      </c>
      <c r="BV10" s="25">
        <v>666.85</v>
      </c>
      <c r="BW10" s="25">
        <v>289.91000000000003</v>
      </c>
      <c r="BX10" s="25">
        <v>257.92</v>
      </c>
      <c r="BY10" s="25">
        <v>229.18</v>
      </c>
      <c r="BZ10" s="25">
        <v>536.53</v>
      </c>
      <c r="CA10" s="25">
        <v>578.76</v>
      </c>
      <c r="CB10" s="25">
        <v>511.09</v>
      </c>
      <c r="CC10" s="25">
        <v>224.61</v>
      </c>
      <c r="CD10" s="25">
        <v>518.6</v>
      </c>
      <c r="CE10" s="25">
        <v>1011.23</v>
      </c>
      <c r="CF10" s="25">
        <v>513.21</v>
      </c>
      <c r="CG10" s="25">
        <v>1220.67</v>
      </c>
      <c r="CH10" s="25">
        <v>2060.29</v>
      </c>
      <c r="CI10" s="25">
        <v>703.84</v>
      </c>
      <c r="CJ10" s="25">
        <v>520.34</v>
      </c>
      <c r="CK10" s="25">
        <v>564.94000000000005</v>
      </c>
      <c r="CL10" s="25">
        <v>664.72</v>
      </c>
      <c r="CM10" s="25">
        <v>278.38</v>
      </c>
      <c r="CN10" s="25">
        <v>516.1</v>
      </c>
      <c r="CO10" s="25">
        <v>374.01</v>
      </c>
      <c r="CP10" s="25">
        <v>237.62</v>
      </c>
      <c r="CQ10" s="25">
        <v>108.86</v>
      </c>
      <c r="CR10" s="25">
        <v>175.78</v>
      </c>
      <c r="CS10" s="25">
        <v>609.02</v>
      </c>
      <c r="CT10" s="25">
        <v>726.01</v>
      </c>
      <c r="CU10" s="25">
        <v>612.02</v>
      </c>
      <c r="CV10" s="25">
        <v>449.42</v>
      </c>
      <c r="CW10" s="25">
        <v>566.04999999999995</v>
      </c>
      <c r="CX10" s="25">
        <v>507.92</v>
      </c>
      <c r="CY10" s="25">
        <v>176.38</v>
      </c>
      <c r="CZ10" s="25">
        <v>240.4</v>
      </c>
      <c r="DA10" s="25">
        <v>204.91</v>
      </c>
      <c r="DB10" s="25">
        <v>85.12</v>
      </c>
      <c r="DC10" s="25">
        <v>108.9</v>
      </c>
      <c r="DD10" s="25">
        <v>135.19</v>
      </c>
      <c r="DE10" s="25">
        <v>180.94</v>
      </c>
      <c r="DF10" s="25">
        <v>112.13</v>
      </c>
      <c r="DG10" s="25">
        <v>243.1</v>
      </c>
      <c r="DH10" s="25">
        <v>144.85</v>
      </c>
      <c r="DI10" s="25">
        <v>109.47</v>
      </c>
      <c r="DJ10" s="25">
        <v>142.06</v>
      </c>
      <c r="DK10" s="25">
        <v>159.87</v>
      </c>
      <c r="DL10" s="25">
        <v>49.92</v>
      </c>
      <c r="DM10" s="25">
        <v>159.5</v>
      </c>
      <c r="DN10" s="25">
        <v>230.5</v>
      </c>
      <c r="DO10" s="25">
        <v>163.16</v>
      </c>
      <c r="DP10" s="25">
        <v>134.65</v>
      </c>
      <c r="DQ10" s="25">
        <v>343.33</v>
      </c>
      <c r="DR10" s="25">
        <v>320.69</v>
      </c>
      <c r="DS10" s="25">
        <v>941.59</v>
      </c>
      <c r="DT10" s="25">
        <v>984.63</v>
      </c>
      <c r="DU10" s="25">
        <v>211.34</v>
      </c>
      <c r="DV10" s="25">
        <v>268.51</v>
      </c>
      <c r="DW10" s="29">
        <f t="shared" ref="DW10:DW14" si="0">DU10/DT10*100-100</f>
        <v>-78.536099854767784</v>
      </c>
      <c r="DX10" s="29">
        <f t="shared" ref="DX10:DX14" si="1">DV10/DU10*100-100</f>
        <v>27.051197123119138</v>
      </c>
      <c r="DZ10" s="25"/>
    </row>
    <row r="11" spans="1:130" s="3" customFormat="1" ht="12.5" x14ac:dyDescent="0.25">
      <c r="A11" s="3" t="s">
        <v>18</v>
      </c>
      <c r="B11" s="9">
        <v>598.69000000000005</v>
      </c>
      <c r="C11" s="10">
        <v>287.70999999999998</v>
      </c>
      <c r="D11" s="10">
        <v>183</v>
      </c>
      <c r="E11" s="10">
        <v>200.73</v>
      </c>
      <c r="F11" s="10">
        <v>203.15</v>
      </c>
      <c r="G11" s="10">
        <v>219.81</v>
      </c>
      <c r="H11" s="10">
        <v>314.82</v>
      </c>
      <c r="I11" s="10">
        <v>274.17</v>
      </c>
      <c r="J11" s="10">
        <v>289.37</v>
      </c>
      <c r="K11" s="10">
        <v>279.43</v>
      </c>
      <c r="L11" s="10">
        <v>351.12</v>
      </c>
      <c r="M11" s="10">
        <v>404.08</v>
      </c>
      <c r="N11" s="10">
        <v>322.35000000000002</v>
      </c>
      <c r="O11" s="10">
        <v>303.69</v>
      </c>
      <c r="P11" s="10">
        <v>313.58</v>
      </c>
      <c r="Q11" s="10">
        <v>289.75</v>
      </c>
      <c r="R11" s="10">
        <v>276.89999999999998</v>
      </c>
      <c r="S11" s="10">
        <v>286.95999999999998</v>
      </c>
      <c r="T11" s="10">
        <v>263.88</v>
      </c>
      <c r="U11" s="10">
        <v>295.85000000000002</v>
      </c>
      <c r="V11" s="10">
        <v>321.14</v>
      </c>
      <c r="W11" s="10">
        <v>347.36</v>
      </c>
      <c r="X11" s="10">
        <v>293.70999999999998</v>
      </c>
      <c r="Y11" s="10">
        <v>314.69</v>
      </c>
      <c r="Z11" s="10">
        <v>304.47000000000003</v>
      </c>
      <c r="AA11" s="10">
        <v>318.10000000000002</v>
      </c>
      <c r="AB11" s="10">
        <v>395.52</v>
      </c>
      <c r="AC11" s="10">
        <v>455.53</v>
      </c>
      <c r="AD11" s="10">
        <v>403.28</v>
      </c>
      <c r="AE11" s="10">
        <v>338.53</v>
      </c>
      <c r="AF11" s="10">
        <v>454.45</v>
      </c>
      <c r="AG11" s="10">
        <v>540.88</v>
      </c>
      <c r="AH11" s="10">
        <v>570.26</v>
      </c>
      <c r="AI11" s="10">
        <v>519.87</v>
      </c>
      <c r="AJ11" s="10">
        <v>456.76</v>
      </c>
      <c r="AK11" s="10">
        <v>513.41</v>
      </c>
      <c r="AL11" s="10">
        <v>522.62</v>
      </c>
      <c r="AM11" s="10">
        <v>558.04</v>
      </c>
      <c r="AN11" s="10">
        <v>477.37</v>
      </c>
      <c r="AO11" s="10">
        <v>413.76</v>
      </c>
      <c r="AP11" s="10">
        <v>415.98</v>
      </c>
      <c r="AQ11" s="10">
        <v>374</v>
      </c>
      <c r="AR11" s="10">
        <v>259.95</v>
      </c>
      <c r="AS11" s="10">
        <v>370.31</v>
      </c>
      <c r="AT11" s="25">
        <v>397.09</v>
      </c>
      <c r="AU11" s="25">
        <v>371.76</v>
      </c>
      <c r="AV11" s="25">
        <v>407.3</v>
      </c>
      <c r="AW11" s="25">
        <v>445.56</v>
      </c>
      <c r="AX11" s="25">
        <v>377.55</v>
      </c>
      <c r="AY11" s="25">
        <v>250.24</v>
      </c>
      <c r="AZ11" s="25">
        <v>194.56</v>
      </c>
      <c r="BA11" s="25">
        <v>149.63999999999999</v>
      </c>
      <c r="BB11" s="25">
        <v>98.03</v>
      </c>
      <c r="BC11" s="25">
        <v>135.41999999999999</v>
      </c>
      <c r="BD11" s="25">
        <v>248.9</v>
      </c>
      <c r="BE11" s="25">
        <v>92.62</v>
      </c>
      <c r="BF11" s="25">
        <v>347.08</v>
      </c>
      <c r="BG11" s="25">
        <v>348.47</v>
      </c>
      <c r="BH11" s="25">
        <v>230.18</v>
      </c>
      <c r="BI11" s="25">
        <v>241.31</v>
      </c>
      <c r="BJ11" s="25">
        <v>315.76</v>
      </c>
      <c r="BK11" s="25">
        <v>490.51</v>
      </c>
      <c r="BL11" s="25">
        <v>536.25</v>
      </c>
      <c r="BM11" s="25">
        <v>367.83</v>
      </c>
      <c r="BN11" s="25">
        <v>336.81</v>
      </c>
      <c r="BO11" s="25">
        <v>435.02</v>
      </c>
      <c r="BP11" s="25">
        <v>402.98</v>
      </c>
      <c r="BQ11" s="25">
        <v>590.46</v>
      </c>
      <c r="BR11" s="25">
        <v>671.14</v>
      </c>
      <c r="BS11" s="25">
        <v>918.36</v>
      </c>
      <c r="BT11" s="25">
        <v>647.54</v>
      </c>
      <c r="BU11" s="25">
        <v>835.18</v>
      </c>
      <c r="BV11" s="25">
        <v>1807.44</v>
      </c>
      <c r="BW11" s="25">
        <v>1043.32</v>
      </c>
      <c r="BX11" s="25">
        <v>774.8</v>
      </c>
      <c r="BY11" s="25">
        <v>1303.3</v>
      </c>
      <c r="BZ11" s="25">
        <v>892.16</v>
      </c>
      <c r="CA11" s="25">
        <v>1028.6300000000001</v>
      </c>
      <c r="CB11" s="25">
        <v>1263.0899999999999</v>
      </c>
      <c r="CC11" s="25">
        <v>866.13</v>
      </c>
      <c r="CD11" s="25">
        <v>2230.4699999999998</v>
      </c>
      <c r="CE11" s="25">
        <v>2286.33</v>
      </c>
      <c r="CF11" s="25">
        <v>806.45</v>
      </c>
      <c r="CG11" s="25">
        <v>1308.81</v>
      </c>
      <c r="CH11" s="25">
        <v>2690.18</v>
      </c>
      <c r="CI11" s="25">
        <v>925.78</v>
      </c>
      <c r="CJ11" s="25">
        <v>825.39</v>
      </c>
      <c r="CK11" s="25">
        <v>806.2</v>
      </c>
      <c r="CL11" s="25">
        <v>686.98</v>
      </c>
      <c r="CM11" s="25">
        <v>390.19</v>
      </c>
      <c r="CN11" s="25">
        <v>530.54999999999995</v>
      </c>
      <c r="CO11" s="25">
        <v>376.51</v>
      </c>
      <c r="CP11" s="25">
        <v>369.58</v>
      </c>
      <c r="CQ11" s="25">
        <v>243.22</v>
      </c>
      <c r="CR11" s="25">
        <v>330.61</v>
      </c>
      <c r="CS11" s="25">
        <v>821.31</v>
      </c>
      <c r="CT11" s="25">
        <v>791.75</v>
      </c>
      <c r="CU11" s="25">
        <v>802.95</v>
      </c>
      <c r="CV11" s="25">
        <v>503.44</v>
      </c>
      <c r="CW11" s="25">
        <v>594.74</v>
      </c>
      <c r="CX11" s="25">
        <v>563.14</v>
      </c>
      <c r="CY11" s="25">
        <v>237.14</v>
      </c>
      <c r="CZ11" s="25">
        <v>272.67</v>
      </c>
      <c r="DA11" s="25">
        <v>207.18</v>
      </c>
      <c r="DB11" s="25">
        <v>85.4</v>
      </c>
      <c r="DC11" s="25">
        <v>164.36</v>
      </c>
      <c r="DD11" s="25">
        <v>229.73</v>
      </c>
      <c r="DE11" s="25">
        <v>669.52</v>
      </c>
      <c r="DF11" s="25">
        <v>582.51</v>
      </c>
      <c r="DG11" s="25">
        <v>634.44000000000005</v>
      </c>
      <c r="DH11" s="25">
        <v>770.49</v>
      </c>
      <c r="DI11" s="25">
        <v>508.11</v>
      </c>
      <c r="DJ11" s="25">
        <v>376.07</v>
      </c>
      <c r="DK11" s="25">
        <v>429.44</v>
      </c>
      <c r="DL11" s="25">
        <v>227.85</v>
      </c>
      <c r="DM11" s="25">
        <v>370.13</v>
      </c>
      <c r="DN11" s="25">
        <v>485.62</v>
      </c>
      <c r="DO11" s="25">
        <v>523.27</v>
      </c>
      <c r="DP11" s="25">
        <v>628.09</v>
      </c>
      <c r="DQ11" s="25">
        <v>696.45</v>
      </c>
      <c r="DR11" s="25">
        <v>516.79</v>
      </c>
      <c r="DS11" s="25">
        <v>1084.46</v>
      </c>
      <c r="DT11" s="25">
        <v>1102.32</v>
      </c>
      <c r="DU11" s="25">
        <v>586.62</v>
      </c>
      <c r="DV11" s="25">
        <v>560.83000000000004</v>
      </c>
      <c r="DW11" s="29">
        <f t="shared" si="0"/>
        <v>-46.783148269105155</v>
      </c>
      <c r="DX11" s="29">
        <f t="shared" si="1"/>
        <v>-4.3963724387167105</v>
      </c>
      <c r="DZ11" s="25"/>
    </row>
    <row r="12" spans="1:130" s="3" customFormat="1" ht="12.5" x14ac:dyDescent="0.25">
      <c r="A12" s="3" t="s">
        <v>19</v>
      </c>
      <c r="B12" s="9">
        <v>618.25</v>
      </c>
      <c r="C12" s="10">
        <v>287.8</v>
      </c>
      <c r="D12" s="10">
        <v>187.04</v>
      </c>
      <c r="E12" s="10">
        <v>207.44</v>
      </c>
      <c r="F12" s="10">
        <v>204.11</v>
      </c>
      <c r="G12" s="10">
        <v>220.23</v>
      </c>
      <c r="H12" s="10">
        <v>315</v>
      </c>
      <c r="I12" s="10">
        <v>274.94</v>
      </c>
      <c r="J12" s="10">
        <v>289.51</v>
      </c>
      <c r="K12" s="10">
        <v>283.20999999999998</v>
      </c>
      <c r="L12" s="10">
        <v>355.46</v>
      </c>
      <c r="M12" s="10">
        <v>405.17</v>
      </c>
      <c r="N12" s="10">
        <v>333.57</v>
      </c>
      <c r="O12" s="10">
        <v>323.25</v>
      </c>
      <c r="P12" s="10">
        <v>323.92</v>
      </c>
      <c r="Q12" s="10">
        <v>291.62</v>
      </c>
      <c r="R12" s="10">
        <v>280.93</v>
      </c>
      <c r="S12" s="10">
        <v>288.13</v>
      </c>
      <c r="T12" s="10">
        <v>273.35000000000002</v>
      </c>
      <c r="U12" s="10">
        <v>296.3</v>
      </c>
      <c r="V12" s="10">
        <v>323.87</v>
      </c>
      <c r="W12" s="10">
        <v>351.86</v>
      </c>
      <c r="X12" s="10">
        <v>309.23</v>
      </c>
      <c r="Y12" s="10">
        <v>340.61</v>
      </c>
      <c r="Z12" s="10">
        <v>318.54000000000002</v>
      </c>
      <c r="AA12" s="10">
        <v>322.92</v>
      </c>
      <c r="AB12" s="10">
        <v>404.01</v>
      </c>
      <c r="AC12" s="10">
        <v>456.72</v>
      </c>
      <c r="AD12" s="10">
        <v>403.78</v>
      </c>
      <c r="AE12" s="10">
        <v>369.53</v>
      </c>
      <c r="AF12" s="10">
        <v>479.17</v>
      </c>
      <c r="AG12" s="10">
        <v>549.21</v>
      </c>
      <c r="AH12" s="10">
        <v>583.88</v>
      </c>
      <c r="AI12" s="10">
        <v>528.11</v>
      </c>
      <c r="AJ12" s="10">
        <v>531.51</v>
      </c>
      <c r="AK12" s="10">
        <v>555.41999999999996</v>
      </c>
      <c r="AL12" s="10">
        <v>529.34</v>
      </c>
      <c r="AM12" s="10">
        <v>563.61</v>
      </c>
      <c r="AN12" s="10">
        <v>483.05</v>
      </c>
      <c r="AO12" s="10">
        <v>415.3</v>
      </c>
      <c r="AP12" s="10">
        <v>418.38</v>
      </c>
      <c r="AQ12" s="10">
        <v>387.11</v>
      </c>
      <c r="AR12" s="10">
        <v>294.41000000000003</v>
      </c>
      <c r="AS12" s="10">
        <v>394.23</v>
      </c>
      <c r="AT12" s="25">
        <v>414.6</v>
      </c>
      <c r="AU12" s="25">
        <v>391.22</v>
      </c>
      <c r="AV12" s="25">
        <v>454.65</v>
      </c>
      <c r="AW12" s="25">
        <v>451.02</v>
      </c>
      <c r="AX12" s="25">
        <v>384.79</v>
      </c>
      <c r="AY12" s="25">
        <v>278.22000000000003</v>
      </c>
      <c r="AZ12" s="25">
        <v>196.37</v>
      </c>
      <c r="BA12" s="25">
        <v>172.51</v>
      </c>
      <c r="BB12" s="25">
        <v>149.69</v>
      </c>
      <c r="BC12" s="25">
        <v>149.08000000000001</v>
      </c>
      <c r="BD12" s="25">
        <v>253.95</v>
      </c>
      <c r="BE12" s="25">
        <v>237.06</v>
      </c>
      <c r="BF12" s="25">
        <v>416.65</v>
      </c>
      <c r="BG12" s="25">
        <v>370.91</v>
      </c>
      <c r="BH12" s="25">
        <v>273.36</v>
      </c>
      <c r="BI12" s="25">
        <v>353.49</v>
      </c>
      <c r="BJ12" s="25">
        <v>380.32</v>
      </c>
      <c r="BK12" s="25">
        <v>502.2</v>
      </c>
      <c r="BL12" s="25">
        <v>543.84</v>
      </c>
      <c r="BM12" s="25">
        <v>458.97</v>
      </c>
      <c r="BN12" s="25">
        <v>431.65</v>
      </c>
      <c r="BO12" s="25">
        <v>484.7</v>
      </c>
      <c r="BP12" s="25">
        <v>739.38</v>
      </c>
      <c r="BQ12" s="25">
        <v>693.59</v>
      </c>
      <c r="BR12" s="25">
        <v>855.34</v>
      </c>
      <c r="BS12" s="25">
        <v>1226.8399999999999</v>
      </c>
      <c r="BT12" s="25">
        <v>868.84</v>
      </c>
      <c r="BU12" s="25">
        <v>1125.55</v>
      </c>
      <c r="BV12" s="25">
        <v>1873.87</v>
      </c>
      <c r="BW12" s="25">
        <v>1093.6600000000001</v>
      </c>
      <c r="BX12" s="25">
        <v>838.59</v>
      </c>
      <c r="BY12" s="25">
        <v>1545.37</v>
      </c>
      <c r="BZ12" s="25">
        <v>1138.54</v>
      </c>
      <c r="CA12" s="25">
        <v>1391.38</v>
      </c>
      <c r="CB12" s="25">
        <v>1803.71</v>
      </c>
      <c r="CC12" s="25">
        <v>1225.1500000000001</v>
      </c>
      <c r="CD12" s="25">
        <v>3049.88</v>
      </c>
      <c r="CE12" s="25">
        <v>2416.66</v>
      </c>
      <c r="CF12" s="25">
        <v>812.62</v>
      </c>
      <c r="CG12" s="25">
        <v>1348.37</v>
      </c>
      <c r="CH12" s="25">
        <v>2714.47</v>
      </c>
      <c r="CI12" s="25">
        <v>1044.25</v>
      </c>
      <c r="CJ12" s="25">
        <v>1027.92</v>
      </c>
      <c r="CK12" s="25">
        <v>917.86</v>
      </c>
      <c r="CL12" s="25">
        <v>738.65</v>
      </c>
      <c r="CM12" s="25">
        <v>735.01</v>
      </c>
      <c r="CN12" s="25">
        <v>1033.94</v>
      </c>
      <c r="CO12" s="25">
        <v>417.57</v>
      </c>
      <c r="CP12" s="25">
        <v>495.37</v>
      </c>
      <c r="CQ12" s="25">
        <v>513.32000000000005</v>
      </c>
      <c r="CR12" s="25">
        <v>359.46</v>
      </c>
      <c r="CS12" s="25">
        <v>847.15</v>
      </c>
      <c r="CT12" s="25">
        <v>802.43</v>
      </c>
      <c r="CU12" s="25">
        <v>840.22</v>
      </c>
      <c r="CV12" s="25">
        <v>554.16</v>
      </c>
      <c r="CW12" s="25">
        <v>633.64</v>
      </c>
      <c r="CX12" s="25">
        <v>624.51</v>
      </c>
      <c r="CY12" s="25">
        <v>505.78</v>
      </c>
      <c r="CZ12" s="25">
        <v>627.03</v>
      </c>
      <c r="DA12" s="25">
        <v>433.35</v>
      </c>
      <c r="DB12" s="25">
        <v>459.31</v>
      </c>
      <c r="DC12" s="25">
        <v>306.7</v>
      </c>
      <c r="DD12" s="25">
        <v>301.52999999999997</v>
      </c>
      <c r="DE12" s="25">
        <v>846.46</v>
      </c>
      <c r="DF12" s="25">
        <v>693.45</v>
      </c>
      <c r="DG12" s="25">
        <v>761.08</v>
      </c>
      <c r="DH12" s="25">
        <v>1038.71</v>
      </c>
      <c r="DI12" s="25">
        <v>604.61</v>
      </c>
      <c r="DJ12" s="25">
        <v>583.45000000000005</v>
      </c>
      <c r="DK12" s="25">
        <v>600.12</v>
      </c>
      <c r="DL12" s="25">
        <v>407.01</v>
      </c>
      <c r="DM12" s="25">
        <v>463.66</v>
      </c>
      <c r="DN12" s="25">
        <v>732.29</v>
      </c>
      <c r="DO12" s="25">
        <v>706</v>
      </c>
      <c r="DP12" s="25">
        <v>712.52</v>
      </c>
      <c r="DQ12" s="25">
        <v>806.95</v>
      </c>
      <c r="DR12" s="25">
        <v>648.84</v>
      </c>
      <c r="DS12" s="25">
        <v>1129.8900000000001</v>
      </c>
      <c r="DT12" s="25">
        <v>1132.83</v>
      </c>
      <c r="DU12" s="25">
        <v>845.8</v>
      </c>
      <c r="DV12" s="25">
        <v>665.47</v>
      </c>
      <c r="DW12" s="29">
        <f t="shared" si="0"/>
        <v>-25.33742927005818</v>
      </c>
      <c r="DX12" s="29">
        <f t="shared" si="1"/>
        <v>-21.320643178056272</v>
      </c>
      <c r="DZ12" s="25"/>
    </row>
    <row r="13" spans="1:130" s="3" customFormat="1" ht="12.5" x14ac:dyDescent="0.25">
      <c r="A13" s="3" t="s">
        <v>20</v>
      </c>
      <c r="B13" s="9"/>
      <c r="C13" s="3">
        <v>292</v>
      </c>
      <c r="D13" s="3">
        <v>292</v>
      </c>
      <c r="E13" s="3">
        <v>292</v>
      </c>
      <c r="F13" s="3">
        <v>292</v>
      </c>
      <c r="G13" s="3">
        <v>292</v>
      </c>
      <c r="H13" s="3">
        <v>292</v>
      </c>
      <c r="I13" s="3">
        <v>292</v>
      </c>
      <c r="J13" s="3">
        <v>292</v>
      </c>
      <c r="K13" s="3">
        <v>292</v>
      </c>
      <c r="L13" s="3">
        <v>292</v>
      </c>
      <c r="M13" s="3">
        <v>292</v>
      </c>
      <c r="N13" s="3">
        <v>292</v>
      </c>
      <c r="O13" s="3">
        <v>295</v>
      </c>
      <c r="P13" s="3">
        <v>295</v>
      </c>
      <c r="Q13" s="3">
        <v>295</v>
      </c>
      <c r="R13" s="3">
        <v>295</v>
      </c>
      <c r="S13" s="3">
        <v>295</v>
      </c>
      <c r="T13" s="3">
        <v>295</v>
      </c>
      <c r="U13" s="3">
        <v>325</v>
      </c>
      <c r="V13" s="3">
        <v>325</v>
      </c>
      <c r="W13" s="3">
        <v>325</v>
      </c>
      <c r="X13" s="3">
        <v>325</v>
      </c>
      <c r="Y13" s="3">
        <v>325</v>
      </c>
      <c r="Z13" s="3">
        <v>325</v>
      </c>
      <c r="AA13" s="3">
        <v>331</v>
      </c>
      <c r="AB13" s="3">
        <v>331</v>
      </c>
      <c r="AC13" s="3">
        <v>331</v>
      </c>
      <c r="AD13" s="3">
        <v>331</v>
      </c>
      <c r="AE13" s="3">
        <v>331</v>
      </c>
      <c r="AF13" s="3">
        <v>331</v>
      </c>
      <c r="AG13" s="3">
        <v>331</v>
      </c>
      <c r="AH13" s="3">
        <v>331</v>
      </c>
      <c r="AI13" s="3">
        <v>331</v>
      </c>
      <c r="AJ13" s="3">
        <v>331</v>
      </c>
      <c r="AK13" s="3">
        <v>331</v>
      </c>
      <c r="AL13" s="3">
        <v>331</v>
      </c>
      <c r="AM13" s="3">
        <v>347</v>
      </c>
      <c r="AN13" s="3">
        <v>347</v>
      </c>
      <c r="AO13" s="3">
        <v>347</v>
      </c>
      <c r="AP13" s="3">
        <v>347</v>
      </c>
      <c r="AQ13" s="3">
        <v>347</v>
      </c>
      <c r="AR13" s="3">
        <v>347</v>
      </c>
      <c r="AS13" s="3">
        <v>347</v>
      </c>
      <c r="AT13" s="26">
        <v>347</v>
      </c>
      <c r="AU13" s="26">
        <v>347</v>
      </c>
      <c r="AV13" s="26">
        <v>347</v>
      </c>
      <c r="AW13" s="26">
        <v>347</v>
      </c>
      <c r="AX13" s="26">
        <v>347</v>
      </c>
      <c r="AY13" s="26">
        <v>353</v>
      </c>
      <c r="AZ13" s="26">
        <v>353</v>
      </c>
      <c r="BA13" s="26">
        <v>353</v>
      </c>
      <c r="BB13" s="26">
        <v>353</v>
      </c>
      <c r="BC13" s="26">
        <v>353</v>
      </c>
      <c r="BD13" s="26">
        <v>353</v>
      </c>
      <c r="BE13" s="26">
        <v>353</v>
      </c>
      <c r="BF13" s="26">
        <v>353</v>
      </c>
      <c r="BG13" s="26">
        <v>353</v>
      </c>
      <c r="BH13" s="26">
        <v>353</v>
      </c>
      <c r="BI13" s="26">
        <v>353</v>
      </c>
      <c r="BJ13" s="26">
        <v>353</v>
      </c>
      <c r="BK13" s="26">
        <v>356</v>
      </c>
      <c r="BL13" s="26">
        <v>356</v>
      </c>
      <c r="BM13" s="26">
        <v>356</v>
      </c>
      <c r="BN13" s="26">
        <v>356</v>
      </c>
      <c r="BO13" s="26">
        <v>356</v>
      </c>
      <c r="BP13" s="26">
        <v>356</v>
      </c>
      <c r="BQ13" s="26">
        <v>356</v>
      </c>
      <c r="BR13" s="26">
        <v>356</v>
      </c>
      <c r="BS13" s="26">
        <v>356</v>
      </c>
      <c r="BT13" s="26">
        <v>356</v>
      </c>
      <c r="BU13" s="26">
        <v>356</v>
      </c>
      <c r="BV13" s="26">
        <v>356</v>
      </c>
      <c r="BW13" s="26">
        <v>360</v>
      </c>
      <c r="BX13" s="26">
        <v>360</v>
      </c>
      <c r="BY13" s="26">
        <v>360</v>
      </c>
      <c r="BZ13" s="26">
        <v>360</v>
      </c>
      <c r="CA13" s="26">
        <v>360</v>
      </c>
      <c r="CB13" s="26">
        <v>360</v>
      </c>
      <c r="CC13" s="26">
        <v>360</v>
      </c>
      <c r="CD13" s="26">
        <v>360</v>
      </c>
      <c r="CE13" s="26">
        <v>360</v>
      </c>
      <c r="CF13" s="26">
        <v>360</v>
      </c>
      <c r="CG13" s="26">
        <v>360</v>
      </c>
      <c r="CH13" s="26">
        <v>360</v>
      </c>
      <c r="CI13" s="26">
        <v>392</v>
      </c>
      <c r="CJ13" s="26">
        <v>392</v>
      </c>
      <c r="CK13" s="26">
        <v>392</v>
      </c>
      <c r="CL13" s="26">
        <v>392</v>
      </c>
      <c r="CM13" s="26">
        <v>392</v>
      </c>
      <c r="CN13" s="26">
        <v>392</v>
      </c>
      <c r="CO13" s="26">
        <v>392</v>
      </c>
      <c r="CP13" s="26">
        <v>392</v>
      </c>
      <c r="CQ13" s="26">
        <v>392</v>
      </c>
      <c r="CR13" s="26">
        <v>392</v>
      </c>
      <c r="CS13" s="26">
        <v>392</v>
      </c>
      <c r="CT13" s="26">
        <v>392</v>
      </c>
      <c r="CU13" s="26">
        <v>428</v>
      </c>
      <c r="CV13" s="26">
        <v>428</v>
      </c>
      <c r="CW13" s="26">
        <v>428</v>
      </c>
      <c r="CX13" s="26">
        <v>428</v>
      </c>
      <c r="CY13" s="26">
        <v>428</v>
      </c>
      <c r="CZ13" s="26">
        <v>428</v>
      </c>
      <c r="DA13" s="26">
        <v>428</v>
      </c>
      <c r="DB13" s="26">
        <v>428</v>
      </c>
      <c r="DC13" s="26">
        <v>428</v>
      </c>
      <c r="DD13" s="26">
        <v>428</v>
      </c>
      <c r="DE13" s="26">
        <v>428</v>
      </c>
      <c r="DF13" s="26">
        <v>428</v>
      </c>
      <c r="DG13" s="26">
        <v>439</v>
      </c>
      <c r="DH13" s="26">
        <v>439</v>
      </c>
      <c r="DI13" s="26">
        <v>439</v>
      </c>
      <c r="DJ13" s="26">
        <v>439</v>
      </c>
      <c r="DK13" s="26">
        <v>439</v>
      </c>
      <c r="DL13" s="26">
        <v>439</v>
      </c>
      <c r="DM13" s="26">
        <v>439</v>
      </c>
      <c r="DN13" s="26">
        <v>439</v>
      </c>
      <c r="DO13" s="26">
        <v>439</v>
      </c>
      <c r="DP13" s="26">
        <v>439</v>
      </c>
      <c r="DQ13" s="26">
        <v>439</v>
      </c>
      <c r="DR13" s="26">
        <v>439</v>
      </c>
      <c r="DS13" s="26">
        <v>360</v>
      </c>
      <c r="DT13" s="26">
        <v>360</v>
      </c>
      <c r="DU13" s="26">
        <v>360</v>
      </c>
      <c r="DV13" s="26">
        <v>360</v>
      </c>
      <c r="DW13" s="29">
        <f t="shared" si="0"/>
        <v>0</v>
      </c>
      <c r="DX13" s="29">
        <f t="shared" si="1"/>
        <v>0</v>
      </c>
      <c r="DZ13" s="26"/>
    </row>
    <row r="14" spans="1:130" s="3" customFormat="1" ht="12.5" x14ac:dyDescent="0.25">
      <c r="A14" s="3" t="s">
        <v>51</v>
      </c>
      <c r="B14" s="11"/>
      <c r="C14" s="3">
        <v>193</v>
      </c>
      <c r="D14" s="3">
        <v>193</v>
      </c>
      <c r="E14" s="3">
        <v>193</v>
      </c>
      <c r="F14" s="3">
        <v>193</v>
      </c>
      <c r="G14" s="3">
        <v>193</v>
      </c>
      <c r="H14" s="3">
        <v>193</v>
      </c>
      <c r="I14" s="3">
        <v>193</v>
      </c>
      <c r="J14" s="3">
        <v>193</v>
      </c>
      <c r="K14" s="3">
        <v>193</v>
      </c>
      <c r="L14" s="3">
        <v>193</v>
      </c>
      <c r="M14" s="3">
        <v>193</v>
      </c>
      <c r="N14" s="3">
        <v>193</v>
      </c>
      <c r="O14" s="3">
        <v>295</v>
      </c>
      <c r="P14" s="3">
        <v>295</v>
      </c>
      <c r="Q14" s="3">
        <v>295</v>
      </c>
      <c r="R14" s="3">
        <v>295</v>
      </c>
      <c r="S14" s="3">
        <v>295</v>
      </c>
      <c r="T14" s="3">
        <v>295</v>
      </c>
      <c r="U14" s="3">
        <v>325</v>
      </c>
      <c r="V14" s="3">
        <v>325</v>
      </c>
      <c r="W14" s="3">
        <v>325</v>
      </c>
      <c r="X14" s="3">
        <v>325</v>
      </c>
      <c r="Y14" s="3">
        <v>325</v>
      </c>
      <c r="Z14" s="3">
        <v>325</v>
      </c>
      <c r="AA14" s="3">
        <v>331</v>
      </c>
      <c r="AB14" s="3">
        <v>331</v>
      </c>
      <c r="AC14" s="3">
        <v>331</v>
      </c>
      <c r="AD14" s="3">
        <v>331</v>
      </c>
      <c r="AE14" s="3">
        <v>331</v>
      </c>
      <c r="AF14" s="3">
        <v>331</v>
      </c>
      <c r="AG14" s="3">
        <v>331</v>
      </c>
      <c r="AH14" s="3">
        <v>331</v>
      </c>
      <c r="AI14" s="3">
        <v>331</v>
      </c>
      <c r="AJ14" s="3">
        <v>331</v>
      </c>
      <c r="AK14" s="3">
        <v>331</v>
      </c>
      <c r="AL14" s="3">
        <v>331</v>
      </c>
      <c r="AM14" s="3">
        <v>347</v>
      </c>
      <c r="AN14" s="3">
        <v>347</v>
      </c>
      <c r="AO14" s="3">
        <v>347</v>
      </c>
      <c r="AP14" s="3">
        <v>347</v>
      </c>
      <c r="AQ14" s="3">
        <v>347</v>
      </c>
      <c r="AR14" s="3">
        <v>347</v>
      </c>
      <c r="AS14" s="3">
        <v>347</v>
      </c>
      <c r="AT14" s="26">
        <v>347</v>
      </c>
      <c r="AU14" s="26">
        <v>347</v>
      </c>
      <c r="AV14" s="26">
        <v>347</v>
      </c>
      <c r="AW14" s="26">
        <v>347</v>
      </c>
      <c r="AX14" s="26">
        <v>347</v>
      </c>
      <c r="AY14" s="26">
        <v>353</v>
      </c>
      <c r="AZ14" s="26">
        <v>353</v>
      </c>
      <c r="BA14" s="26">
        <v>353</v>
      </c>
      <c r="BB14" s="26">
        <v>353</v>
      </c>
      <c r="BC14" s="26">
        <v>353</v>
      </c>
      <c r="BD14" s="26">
        <v>353</v>
      </c>
      <c r="BE14" s="26">
        <v>353</v>
      </c>
      <c r="BF14" s="26">
        <v>353</v>
      </c>
      <c r="BG14" s="26">
        <v>353</v>
      </c>
      <c r="BH14" s="26">
        <v>353</v>
      </c>
      <c r="BI14" s="26">
        <v>353</v>
      </c>
      <c r="BJ14" s="26">
        <v>353</v>
      </c>
      <c r="BK14" s="26">
        <v>356</v>
      </c>
      <c r="BL14" s="26">
        <v>356</v>
      </c>
      <c r="BM14" s="26">
        <v>356</v>
      </c>
      <c r="BN14" s="26">
        <v>356</v>
      </c>
      <c r="BO14" s="26">
        <v>356</v>
      </c>
      <c r="BP14" s="26">
        <v>356</v>
      </c>
      <c r="BQ14" s="26">
        <v>356</v>
      </c>
      <c r="BR14" s="26">
        <v>356</v>
      </c>
      <c r="BS14" s="26">
        <v>356</v>
      </c>
      <c r="BT14" s="26">
        <v>356</v>
      </c>
      <c r="BU14" s="26">
        <v>356</v>
      </c>
      <c r="BV14" s="26">
        <v>356</v>
      </c>
      <c r="BW14" s="26">
        <v>360</v>
      </c>
      <c r="BX14" s="26">
        <v>360</v>
      </c>
      <c r="BY14" s="26">
        <v>360</v>
      </c>
      <c r="BZ14" s="26">
        <v>360</v>
      </c>
      <c r="CA14" s="26">
        <v>360</v>
      </c>
      <c r="CB14" s="26">
        <v>360</v>
      </c>
      <c r="CC14" s="26">
        <v>360</v>
      </c>
      <c r="CD14" s="26">
        <v>360</v>
      </c>
      <c r="CE14" s="26">
        <v>360</v>
      </c>
      <c r="CF14" s="26">
        <v>360</v>
      </c>
      <c r="CG14" s="26">
        <v>360</v>
      </c>
      <c r="CH14" s="26">
        <v>360</v>
      </c>
      <c r="CI14" s="26">
        <v>392</v>
      </c>
      <c r="CJ14" s="26">
        <v>392</v>
      </c>
      <c r="CK14" s="26">
        <v>392</v>
      </c>
      <c r="CL14" s="26">
        <v>392</v>
      </c>
      <c r="CM14" s="26">
        <v>392</v>
      </c>
      <c r="CN14" s="26">
        <v>392</v>
      </c>
      <c r="CO14" s="26">
        <v>392</v>
      </c>
      <c r="CP14" s="26">
        <v>392</v>
      </c>
      <c r="CQ14" s="26">
        <v>392</v>
      </c>
      <c r="CR14" s="26">
        <v>392</v>
      </c>
      <c r="CS14" s="26">
        <v>392</v>
      </c>
      <c r="CT14" s="26">
        <v>392</v>
      </c>
      <c r="CU14" s="26">
        <v>428</v>
      </c>
      <c r="CV14" s="26">
        <v>428</v>
      </c>
      <c r="CW14" s="26">
        <v>428</v>
      </c>
      <c r="CX14" s="26">
        <v>428</v>
      </c>
      <c r="CY14" s="26">
        <v>428</v>
      </c>
      <c r="CZ14" s="26">
        <v>428</v>
      </c>
      <c r="DA14" s="26">
        <v>428</v>
      </c>
      <c r="DB14" s="26">
        <v>428</v>
      </c>
      <c r="DC14" s="26">
        <v>428</v>
      </c>
      <c r="DD14" s="26">
        <v>428</v>
      </c>
      <c r="DE14" s="26">
        <v>428</v>
      </c>
      <c r="DF14" s="26">
        <v>428</v>
      </c>
      <c r="DG14" s="26">
        <v>439</v>
      </c>
      <c r="DH14" s="26">
        <v>439</v>
      </c>
      <c r="DI14" s="26">
        <v>439</v>
      </c>
      <c r="DJ14" s="26">
        <v>439</v>
      </c>
      <c r="DK14" s="26">
        <v>439</v>
      </c>
      <c r="DL14" s="26">
        <v>439</v>
      </c>
      <c r="DM14" s="26">
        <v>439</v>
      </c>
      <c r="DN14" s="26">
        <v>439</v>
      </c>
      <c r="DO14" s="26">
        <v>439</v>
      </c>
      <c r="DP14" s="26">
        <v>439</v>
      </c>
      <c r="DQ14" s="26">
        <v>439</v>
      </c>
      <c r="DR14" s="26">
        <v>439</v>
      </c>
      <c r="DS14" s="26">
        <v>264</v>
      </c>
      <c r="DT14" s="26">
        <v>264</v>
      </c>
      <c r="DU14" s="26">
        <v>264</v>
      </c>
      <c r="DV14" s="26">
        <v>264</v>
      </c>
      <c r="DW14" s="29">
        <f t="shared" si="0"/>
        <v>0</v>
      </c>
      <c r="DX14" s="29">
        <f t="shared" si="1"/>
        <v>0</v>
      </c>
      <c r="DZ14" s="26"/>
    </row>
    <row r="15" spans="1:130" s="3" customFormat="1" ht="12.5" x14ac:dyDescent="0.25"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6"/>
    </row>
    <row r="16" spans="1:130" s="3" customFormat="1" ht="12.5" x14ac:dyDescent="0.25">
      <c r="B16" s="10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</row>
    <row r="17" spans="1:127" s="3" customFormat="1" ht="12.5" x14ac:dyDescent="0.25"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 t="s">
        <v>54</v>
      </c>
      <c r="DT17" s="27"/>
      <c r="DU17" s="27"/>
      <c r="DV17" s="27"/>
      <c r="DW17" s="26"/>
    </row>
    <row r="18" spans="1:127" s="3" customFormat="1" ht="12.5" hidden="1" x14ac:dyDescent="0.25">
      <c r="A18" s="12" t="s">
        <v>21</v>
      </c>
      <c r="B18" s="12"/>
      <c r="C18" s="12"/>
      <c r="D18" s="12"/>
      <c r="E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6"/>
    </row>
    <row r="19" spans="1:127" s="3" customFormat="1" ht="12.5" hidden="1" x14ac:dyDescent="0.25">
      <c r="A19" s="10" t="s">
        <v>22</v>
      </c>
      <c r="B19" s="10"/>
      <c r="C19" s="10"/>
      <c r="D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6"/>
    </row>
    <row r="20" spans="1:127" s="3" customFormat="1" ht="12.5" hidden="1" x14ac:dyDescent="0.25">
      <c r="B20" s="10" t="s">
        <v>23</v>
      </c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</row>
    <row r="21" spans="1:127" s="3" customFormat="1" ht="12.5" hidden="1" x14ac:dyDescent="0.25">
      <c r="A21" s="10" t="s">
        <v>24</v>
      </c>
      <c r="B21" s="10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</row>
    <row r="22" spans="1:127" s="3" customFormat="1" ht="12.5" hidden="1" x14ac:dyDescent="0.25">
      <c r="B22" s="10" t="s">
        <v>25</v>
      </c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</row>
    <row r="23" spans="1:127" s="3" customFormat="1" ht="12.5" hidden="1" x14ac:dyDescent="0.25">
      <c r="A23" s="10" t="s">
        <v>26</v>
      </c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</row>
    <row r="24" spans="1:127" s="3" customFormat="1" ht="12.5" hidden="1" x14ac:dyDescent="0.25">
      <c r="B24" s="10" t="s">
        <v>27</v>
      </c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</row>
    <row r="25" spans="1:127" s="3" customFormat="1" ht="12.5" hidden="1" x14ac:dyDescent="0.25">
      <c r="A25" s="10" t="s">
        <v>28</v>
      </c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</row>
    <row r="26" spans="1:127" s="3" customFormat="1" ht="12.5" hidden="1" x14ac:dyDescent="0.25">
      <c r="B26" s="10" t="s">
        <v>29</v>
      </c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</row>
    <row r="27" spans="1:127" s="3" customFormat="1" ht="12.5" hidden="1" x14ac:dyDescent="0.25">
      <c r="A27" s="10" t="s">
        <v>34</v>
      </c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</row>
    <row r="28" spans="1:127" s="3" customFormat="1" ht="12.5" hidden="1" x14ac:dyDescent="0.25">
      <c r="B28" s="10" t="s">
        <v>35</v>
      </c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</row>
    <row r="29" spans="1:127" s="3" customFormat="1" ht="12.5" hidden="1" x14ac:dyDescent="0.25">
      <c r="A29" s="10" t="s">
        <v>36</v>
      </c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</row>
    <row r="30" spans="1:127" s="3" customFormat="1" ht="12.5" hidden="1" x14ac:dyDescent="0.25">
      <c r="B30" s="10" t="s">
        <v>37</v>
      </c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</row>
    <row r="31" spans="1:127" s="3" customFormat="1" ht="12.5" hidden="1" x14ac:dyDescent="0.25">
      <c r="A31" s="10" t="s">
        <v>40</v>
      </c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</row>
    <row r="32" spans="1:127" s="3" customFormat="1" ht="12.5" hidden="1" x14ac:dyDescent="0.25">
      <c r="B32" s="10" t="s">
        <v>41</v>
      </c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</row>
    <row r="33" spans="1:127" s="3" customFormat="1" ht="12.5" hidden="1" x14ac:dyDescent="0.25">
      <c r="A33" s="10" t="s">
        <v>42</v>
      </c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</row>
    <row r="34" spans="1:127" s="3" customFormat="1" ht="12.5" hidden="1" x14ac:dyDescent="0.25">
      <c r="B34" s="10" t="s">
        <v>43</v>
      </c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</row>
    <row r="35" spans="1:127" s="3" customFormat="1" ht="12.5" x14ac:dyDescent="0.25">
      <c r="A35" s="10" t="s">
        <v>46</v>
      </c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</row>
    <row r="36" spans="1:127" s="3" customFormat="1" ht="12.5" x14ac:dyDescent="0.25">
      <c r="B36" s="10" t="s">
        <v>44</v>
      </c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</row>
    <row r="37" spans="1:127" s="3" customFormat="1" ht="12.5" x14ac:dyDescent="0.25">
      <c r="A37" s="10" t="s">
        <v>52</v>
      </c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</row>
    <row r="38" spans="1:127" x14ac:dyDescent="0.35">
      <c r="A38" s="3"/>
      <c r="B38" s="10" t="s">
        <v>53</v>
      </c>
    </row>
    <row r="39" spans="1:127" x14ac:dyDescent="0.35">
      <c r="A39" s="10" t="s">
        <v>49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</row>
    <row r="40" spans="1:127" x14ac:dyDescent="0.35">
      <c r="A40" s="3"/>
      <c r="B40" s="10" t="s">
        <v>50</v>
      </c>
    </row>
  </sheetData>
  <phoneticPr fontId="18" type="noConversion"/>
  <hyperlinks>
    <hyperlink ref="A3" r:id="rId1" xr:uid="{8DBC4833-E3A6-42EB-9458-376C80D6F812}"/>
  </hyperlinks>
  <pageMargins left="0.19685039370078741" right="0.19685039370078741" top="0.74803149606299213" bottom="0.35433070866141736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DX13"/>
  <sheetViews>
    <sheetView workbookViewId="0">
      <selection activeCell="DP26" sqref="DP26"/>
    </sheetView>
  </sheetViews>
  <sheetFormatPr defaultColWidth="8.58203125" defaultRowHeight="14.5" x14ac:dyDescent="0.35"/>
  <cols>
    <col min="1" max="1" width="12.33203125" style="7" customWidth="1"/>
    <col min="2" max="2" width="5.08203125" style="7" customWidth="1"/>
    <col min="3" max="27" width="8" style="7" hidden="1" customWidth="1"/>
    <col min="28" max="110" width="7.83203125" style="7" hidden="1" customWidth="1"/>
    <col min="111" max="126" width="7.83203125" style="7" customWidth="1"/>
    <col min="127" max="127" width="8" customWidth="1"/>
    <col min="128" max="16384" width="8.58203125" style="7"/>
  </cols>
  <sheetData>
    <row r="6" spans="1:128" ht="16.5" customHeight="1" x14ac:dyDescent="0.35">
      <c r="A6" s="13"/>
      <c r="B6" s="14"/>
      <c r="C6" s="13">
        <v>2016</v>
      </c>
      <c r="D6" s="13">
        <v>2016</v>
      </c>
      <c r="E6" s="13">
        <v>2016</v>
      </c>
      <c r="F6" s="13">
        <v>2016</v>
      </c>
      <c r="G6" s="13">
        <v>2016</v>
      </c>
      <c r="H6" s="13">
        <v>2016</v>
      </c>
      <c r="I6" s="13">
        <v>2016</v>
      </c>
      <c r="J6" s="13">
        <v>2016</v>
      </c>
      <c r="K6" s="13">
        <v>2016</v>
      </c>
      <c r="L6" s="13">
        <v>2016</v>
      </c>
      <c r="M6" s="13">
        <v>2016</v>
      </c>
      <c r="N6" s="13">
        <v>2016</v>
      </c>
      <c r="O6" s="13">
        <v>2017</v>
      </c>
      <c r="P6" s="13">
        <v>2017</v>
      </c>
      <c r="Q6" s="13">
        <v>2017</v>
      </c>
      <c r="R6" s="13">
        <v>2017</v>
      </c>
      <c r="S6" s="13">
        <v>2017</v>
      </c>
      <c r="T6" s="13">
        <v>2017</v>
      </c>
      <c r="U6" s="13">
        <v>2017</v>
      </c>
      <c r="V6" s="13">
        <v>2017</v>
      </c>
      <c r="W6" s="13">
        <v>2017</v>
      </c>
      <c r="X6" s="13">
        <v>2017</v>
      </c>
      <c r="Y6" s="13">
        <v>2017</v>
      </c>
      <c r="Z6" s="13">
        <v>2017</v>
      </c>
      <c r="AA6" s="13">
        <v>2018</v>
      </c>
      <c r="AB6" s="13">
        <v>2018</v>
      </c>
      <c r="AC6" s="13">
        <v>2018</v>
      </c>
      <c r="AD6" s="13">
        <v>2018</v>
      </c>
      <c r="AE6" s="13">
        <v>2018</v>
      </c>
      <c r="AF6" s="13">
        <v>2018</v>
      </c>
      <c r="AG6" s="13">
        <v>2018</v>
      </c>
      <c r="AH6" s="13">
        <v>2018</v>
      </c>
      <c r="AI6" s="13">
        <v>2018</v>
      </c>
      <c r="AJ6" s="13">
        <v>2018</v>
      </c>
      <c r="AK6" s="13">
        <v>2018</v>
      </c>
      <c r="AL6" s="13">
        <v>2018</v>
      </c>
      <c r="AM6" s="13">
        <v>2019</v>
      </c>
      <c r="AN6" s="13">
        <v>2019</v>
      </c>
      <c r="AO6" s="13">
        <v>2019</v>
      </c>
      <c r="AP6" s="13">
        <v>2019</v>
      </c>
      <c r="AQ6" s="13">
        <v>2019</v>
      </c>
      <c r="AR6" s="13">
        <v>2019</v>
      </c>
      <c r="AS6" s="13">
        <v>2019</v>
      </c>
      <c r="AT6" s="13">
        <v>2019</v>
      </c>
      <c r="AU6" s="13">
        <v>2019</v>
      </c>
      <c r="AV6" s="13">
        <v>2019</v>
      </c>
      <c r="AW6" s="13">
        <v>2019</v>
      </c>
      <c r="AX6" s="13">
        <v>2019</v>
      </c>
      <c r="AY6" s="13">
        <v>2020</v>
      </c>
      <c r="AZ6" s="13">
        <v>2020</v>
      </c>
      <c r="BA6" s="13">
        <v>2020</v>
      </c>
      <c r="BB6" s="13">
        <v>2020</v>
      </c>
      <c r="BC6" s="13">
        <v>2020</v>
      </c>
      <c r="BD6" s="13">
        <v>2020</v>
      </c>
      <c r="BE6" s="13">
        <v>2020</v>
      </c>
      <c r="BF6" s="13">
        <v>2020</v>
      </c>
      <c r="BG6" s="13">
        <v>2020</v>
      </c>
      <c r="BH6" s="13">
        <v>2020</v>
      </c>
      <c r="BI6" s="13">
        <v>2020</v>
      </c>
      <c r="BJ6" s="13">
        <v>2020</v>
      </c>
      <c r="BK6" s="13">
        <v>2021</v>
      </c>
      <c r="BL6" s="13">
        <v>2021</v>
      </c>
      <c r="BM6" s="13">
        <v>2021</v>
      </c>
      <c r="BN6" s="13">
        <v>2021</v>
      </c>
      <c r="BO6" s="13">
        <v>2021</v>
      </c>
      <c r="BP6" s="13">
        <v>2021</v>
      </c>
      <c r="BQ6" s="13">
        <v>2021</v>
      </c>
      <c r="BR6" s="13">
        <v>2021</v>
      </c>
      <c r="BS6" s="13">
        <v>2021</v>
      </c>
      <c r="BT6" s="13">
        <v>2021</v>
      </c>
      <c r="BU6" s="13">
        <v>2021</v>
      </c>
      <c r="BV6" s="13">
        <v>2021</v>
      </c>
      <c r="BW6" s="13">
        <v>2022</v>
      </c>
      <c r="BX6" s="13">
        <v>2022</v>
      </c>
      <c r="BY6" s="13">
        <v>2022</v>
      </c>
      <c r="BZ6" s="13">
        <v>2022</v>
      </c>
      <c r="CA6" s="13">
        <v>2022</v>
      </c>
      <c r="CB6" s="13">
        <v>2022</v>
      </c>
      <c r="CC6" s="13">
        <v>2022</v>
      </c>
      <c r="CD6" s="13">
        <v>2022</v>
      </c>
      <c r="CE6" s="13">
        <v>2022</v>
      </c>
      <c r="CF6" s="13">
        <v>2022</v>
      </c>
      <c r="CG6" s="13">
        <v>2022</v>
      </c>
      <c r="CH6" s="13">
        <v>2022</v>
      </c>
      <c r="CI6" s="13">
        <v>2023</v>
      </c>
      <c r="CJ6" s="13">
        <v>2023</v>
      </c>
      <c r="CK6" s="13">
        <v>2023</v>
      </c>
      <c r="CL6" s="13">
        <v>2023</v>
      </c>
      <c r="CM6" s="13">
        <v>2023</v>
      </c>
      <c r="CN6" s="13">
        <v>2023</v>
      </c>
      <c r="CO6" s="13">
        <v>2023</v>
      </c>
      <c r="CP6" s="13">
        <v>2023</v>
      </c>
      <c r="CQ6" s="13">
        <v>2023</v>
      </c>
      <c r="CR6" s="13">
        <v>2023</v>
      </c>
      <c r="CS6" s="13">
        <v>2023</v>
      </c>
      <c r="CT6" s="13">
        <v>2023</v>
      </c>
      <c r="CU6" s="13">
        <v>2024</v>
      </c>
      <c r="CV6" s="13">
        <v>2024</v>
      </c>
      <c r="CW6" s="13">
        <v>2024</v>
      </c>
      <c r="CX6" s="13">
        <v>2024</v>
      </c>
      <c r="CY6" s="13">
        <v>2024</v>
      </c>
      <c r="CZ6" s="13">
        <v>2024</v>
      </c>
      <c r="DA6" s="13">
        <v>2024</v>
      </c>
      <c r="DB6" s="13">
        <v>2024</v>
      </c>
      <c r="DC6" s="13">
        <v>2024</v>
      </c>
      <c r="DD6" s="13">
        <v>2024</v>
      </c>
      <c r="DE6" s="13">
        <v>2024</v>
      </c>
      <c r="DF6" s="13">
        <v>2024</v>
      </c>
      <c r="DG6" s="13">
        <v>2025</v>
      </c>
      <c r="DH6" s="13">
        <v>2025</v>
      </c>
      <c r="DI6" s="13">
        <v>2025</v>
      </c>
      <c r="DJ6" s="13">
        <v>2025</v>
      </c>
      <c r="DK6" s="13">
        <v>2025</v>
      </c>
      <c r="DL6" s="13">
        <v>2025</v>
      </c>
      <c r="DM6" s="13">
        <v>2025</v>
      </c>
      <c r="DN6" s="13">
        <v>2025</v>
      </c>
      <c r="DO6" s="13">
        <v>2025</v>
      </c>
      <c r="DP6" s="13">
        <v>2025</v>
      </c>
      <c r="DQ6" s="13">
        <v>2025</v>
      </c>
      <c r="DR6" s="13">
        <v>2025</v>
      </c>
      <c r="DS6" s="13">
        <v>2026</v>
      </c>
      <c r="DT6" s="13">
        <v>2026</v>
      </c>
      <c r="DU6" s="13">
        <v>2026</v>
      </c>
      <c r="DV6" s="13">
        <v>2026</v>
      </c>
      <c r="DW6" s="28" t="s">
        <v>14</v>
      </c>
      <c r="DX6" s="28" t="s">
        <v>15</v>
      </c>
    </row>
    <row r="7" spans="1:128" ht="15.5" x14ac:dyDescent="0.35">
      <c r="A7" s="15" t="s">
        <v>30</v>
      </c>
      <c r="B7" s="16" t="s">
        <v>31</v>
      </c>
      <c r="C7" s="17" t="s">
        <v>1</v>
      </c>
      <c r="D7" s="17" t="s">
        <v>2</v>
      </c>
      <c r="E7" s="17" t="s">
        <v>14</v>
      </c>
      <c r="F7" s="17" t="s">
        <v>15</v>
      </c>
      <c r="G7" s="17" t="s">
        <v>3</v>
      </c>
      <c r="H7" s="17" t="s">
        <v>4</v>
      </c>
      <c r="I7" s="17" t="s">
        <v>5</v>
      </c>
      <c r="J7" s="17" t="s">
        <v>6</v>
      </c>
      <c r="K7" s="17" t="s">
        <v>7</v>
      </c>
      <c r="L7" s="17" t="s">
        <v>8</v>
      </c>
      <c r="M7" s="17" t="s">
        <v>9</v>
      </c>
      <c r="N7" s="17" t="s">
        <v>10</v>
      </c>
      <c r="O7" s="17" t="s">
        <v>1</v>
      </c>
      <c r="P7" s="17" t="s">
        <v>2</v>
      </c>
      <c r="Q7" s="17" t="s">
        <v>14</v>
      </c>
      <c r="R7" s="17" t="s">
        <v>15</v>
      </c>
      <c r="S7" s="17" t="s">
        <v>3</v>
      </c>
      <c r="T7" s="17" t="s">
        <v>4</v>
      </c>
      <c r="U7" s="17" t="s">
        <v>5</v>
      </c>
      <c r="V7" s="17" t="s">
        <v>6</v>
      </c>
      <c r="W7" s="17" t="s">
        <v>7</v>
      </c>
      <c r="X7" s="17" t="s">
        <v>8</v>
      </c>
      <c r="Y7" s="17" t="s">
        <v>9</v>
      </c>
      <c r="Z7" s="17" t="s">
        <v>10</v>
      </c>
      <c r="AA7" s="17" t="s">
        <v>1</v>
      </c>
      <c r="AB7" s="17" t="s">
        <v>2</v>
      </c>
      <c r="AC7" s="17" t="s">
        <v>14</v>
      </c>
      <c r="AD7" s="17" t="s">
        <v>15</v>
      </c>
      <c r="AE7" s="17" t="s">
        <v>3</v>
      </c>
      <c r="AF7" s="17" t="s">
        <v>4</v>
      </c>
      <c r="AG7" s="17" t="s">
        <v>5</v>
      </c>
      <c r="AH7" s="17" t="s">
        <v>6</v>
      </c>
      <c r="AI7" s="17" t="s">
        <v>7</v>
      </c>
      <c r="AJ7" s="17" t="s">
        <v>8</v>
      </c>
      <c r="AK7" s="17" t="s">
        <v>9</v>
      </c>
      <c r="AL7" s="17" t="s">
        <v>10</v>
      </c>
      <c r="AM7" s="17" t="s">
        <v>1</v>
      </c>
      <c r="AN7" s="17" t="s">
        <v>2</v>
      </c>
      <c r="AO7" s="17" t="s">
        <v>14</v>
      </c>
      <c r="AP7" s="17" t="s">
        <v>15</v>
      </c>
      <c r="AQ7" s="17" t="s">
        <v>3</v>
      </c>
      <c r="AR7" s="17" t="s">
        <v>4</v>
      </c>
      <c r="AS7" s="17" t="s">
        <v>5</v>
      </c>
      <c r="AT7" s="17" t="s">
        <v>6</v>
      </c>
      <c r="AU7" s="17" t="s">
        <v>7</v>
      </c>
      <c r="AV7" s="17" t="s">
        <v>8</v>
      </c>
      <c r="AW7" s="17" t="s">
        <v>9</v>
      </c>
      <c r="AX7" s="17" t="s">
        <v>10</v>
      </c>
      <c r="AY7" s="17" t="s">
        <v>1</v>
      </c>
      <c r="AZ7" s="17" t="s">
        <v>2</v>
      </c>
      <c r="BA7" s="17" t="s">
        <v>14</v>
      </c>
      <c r="BB7" s="17" t="s">
        <v>15</v>
      </c>
      <c r="BC7" s="17" t="s">
        <v>3</v>
      </c>
      <c r="BD7" s="17" t="s">
        <v>4</v>
      </c>
      <c r="BE7" s="17" t="s">
        <v>5</v>
      </c>
      <c r="BF7" s="17" t="s">
        <v>6</v>
      </c>
      <c r="BG7" s="17" t="s">
        <v>7</v>
      </c>
      <c r="BH7" s="17" t="s">
        <v>8</v>
      </c>
      <c r="BI7" s="17" t="s">
        <v>9</v>
      </c>
      <c r="BJ7" s="17" t="s">
        <v>10</v>
      </c>
      <c r="BK7" s="17" t="s">
        <v>1</v>
      </c>
      <c r="BL7" s="17" t="s">
        <v>2</v>
      </c>
      <c r="BM7" s="17" t="s">
        <v>14</v>
      </c>
      <c r="BN7" s="17" t="s">
        <v>15</v>
      </c>
      <c r="BO7" s="17" t="s">
        <v>3</v>
      </c>
      <c r="BP7" s="17" t="s">
        <v>4</v>
      </c>
      <c r="BQ7" s="17" t="s">
        <v>5</v>
      </c>
      <c r="BR7" s="17" t="s">
        <v>6</v>
      </c>
      <c r="BS7" s="17" t="s">
        <v>7</v>
      </c>
      <c r="BT7" s="17" t="s">
        <v>8</v>
      </c>
      <c r="BU7" s="17" t="s">
        <v>9</v>
      </c>
      <c r="BV7" s="17" t="s">
        <v>10</v>
      </c>
      <c r="BW7" s="17" t="s">
        <v>1</v>
      </c>
      <c r="BX7" s="17" t="s">
        <v>2</v>
      </c>
      <c r="BY7" s="17" t="s">
        <v>14</v>
      </c>
      <c r="BZ7" s="17" t="s">
        <v>15</v>
      </c>
      <c r="CA7" s="17" t="s">
        <v>3</v>
      </c>
      <c r="CB7" s="17" t="s">
        <v>4</v>
      </c>
      <c r="CC7" s="17" t="s">
        <v>5</v>
      </c>
      <c r="CD7" s="17" t="s">
        <v>6</v>
      </c>
      <c r="CE7" s="17" t="s">
        <v>7</v>
      </c>
      <c r="CF7" s="17" t="s">
        <v>8</v>
      </c>
      <c r="CG7" s="17" t="s">
        <v>9</v>
      </c>
      <c r="CH7" s="17" t="s">
        <v>10</v>
      </c>
      <c r="CI7" s="17" t="s">
        <v>1</v>
      </c>
      <c r="CJ7" s="17" t="s">
        <v>2</v>
      </c>
      <c r="CK7" s="17" t="s">
        <v>14</v>
      </c>
      <c r="CL7" s="17" t="s">
        <v>15</v>
      </c>
      <c r="CM7" s="17" t="s">
        <v>3</v>
      </c>
      <c r="CN7" s="17" t="s">
        <v>4</v>
      </c>
      <c r="CO7" s="17" t="s">
        <v>5</v>
      </c>
      <c r="CP7" s="17" t="s">
        <v>6</v>
      </c>
      <c r="CQ7" s="17" t="s">
        <v>7</v>
      </c>
      <c r="CR7" s="17" t="s">
        <v>8</v>
      </c>
      <c r="CS7" s="17" t="s">
        <v>9</v>
      </c>
      <c r="CT7" s="17" t="s">
        <v>10</v>
      </c>
      <c r="CU7" s="17" t="s">
        <v>1</v>
      </c>
      <c r="CV7" s="17" t="s">
        <v>2</v>
      </c>
      <c r="CW7" s="17" t="s">
        <v>14</v>
      </c>
      <c r="CX7" s="17" t="s">
        <v>15</v>
      </c>
      <c r="CY7" s="17" t="s">
        <v>3</v>
      </c>
      <c r="CZ7" s="17" t="s">
        <v>4</v>
      </c>
      <c r="DA7" s="17" t="s">
        <v>5</v>
      </c>
      <c r="DB7" s="17" t="s">
        <v>6</v>
      </c>
      <c r="DC7" s="17" t="s">
        <v>7</v>
      </c>
      <c r="DD7" s="17" t="s">
        <v>8</v>
      </c>
      <c r="DE7" s="17" t="s">
        <v>9</v>
      </c>
      <c r="DF7" s="17" t="s">
        <v>10</v>
      </c>
      <c r="DG7" s="17" t="s">
        <v>1</v>
      </c>
      <c r="DH7" s="17" t="s">
        <v>2</v>
      </c>
      <c r="DI7" s="17" t="s">
        <v>14</v>
      </c>
      <c r="DJ7" s="17" t="s">
        <v>15</v>
      </c>
      <c r="DK7" s="17" t="s">
        <v>3</v>
      </c>
      <c r="DL7" s="17" t="s">
        <v>47</v>
      </c>
      <c r="DM7" s="17" t="s">
        <v>48</v>
      </c>
      <c r="DN7" s="17" t="s">
        <v>6</v>
      </c>
      <c r="DO7" s="17" t="s">
        <v>7</v>
      </c>
      <c r="DP7" s="56" t="s">
        <v>8</v>
      </c>
      <c r="DQ7" s="56" t="s">
        <v>9</v>
      </c>
      <c r="DR7" s="56" t="s">
        <v>10</v>
      </c>
      <c r="DS7" s="56" t="s">
        <v>1</v>
      </c>
      <c r="DT7" s="59" t="s">
        <v>2</v>
      </c>
      <c r="DU7" s="60" t="s">
        <v>14</v>
      </c>
      <c r="DV7" s="61" t="s">
        <v>15</v>
      </c>
      <c r="DW7" s="24" t="s">
        <v>2</v>
      </c>
      <c r="DX7" s="24" t="s">
        <v>14</v>
      </c>
    </row>
    <row r="8" spans="1:128" x14ac:dyDescent="0.35">
      <c r="B8" s="8"/>
      <c r="DX8"/>
    </row>
    <row r="9" spans="1:128" x14ac:dyDescent="0.35">
      <c r="A9" s="7" t="s">
        <v>16</v>
      </c>
      <c r="B9" s="8">
        <v>5.7</v>
      </c>
      <c r="C9" s="10">
        <v>76.234055748311292</v>
      </c>
      <c r="D9" s="10">
        <v>62.591978009084656</v>
      </c>
      <c r="E9" s="10">
        <v>65.991183520222592</v>
      </c>
      <c r="F9" s="10">
        <v>66.391780224937563</v>
      </c>
      <c r="G9" s="10">
        <v>69.192604884262749</v>
      </c>
      <c r="H9" s="10">
        <v>85.085734399356355</v>
      </c>
      <c r="I9" s="10">
        <v>78.304084745478619</v>
      </c>
      <c r="J9" s="10">
        <v>80.835051373594141</v>
      </c>
      <c r="K9" s="10">
        <v>78.880675818373817</v>
      </c>
      <c r="L9" s="10">
        <v>91.201957727828898</v>
      </c>
      <c r="M9" s="10">
        <v>100.07877843147112</v>
      </c>
      <c r="N9" s="10">
        <v>86.254001776705053</v>
      </c>
      <c r="O9" s="10">
        <v>100</v>
      </c>
      <c r="P9" s="10">
        <v>101.94767100786109</v>
      </c>
      <c r="Q9" s="10">
        <v>98.012101707983433</v>
      </c>
      <c r="R9" s="10">
        <v>95.858265868825526</v>
      </c>
      <c r="S9" s="10">
        <v>97.504232245520527</v>
      </c>
      <c r="T9" s="10">
        <v>93.67593570339082</v>
      </c>
      <c r="U9" s="10">
        <v>103.81991585793064</v>
      </c>
      <c r="V9" s="10">
        <v>107.79738857880356</v>
      </c>
      <c r="W9" s="10">
        <v>110.2864517859238</v>
      </c>
      <c r="X9" s="10">
        <v>101.03417643016374</v>
      </c>
      <c r="Y9" s="10">
        <v>107.22079750590838</v>
      </c>
      <c r="Z9" s="10">
        <v>104.17358073113088</v>
      </c>
      <c r="AA9" s="10">
        <v>108.61534335663163</v>
      </c>
      <c r="AB9" s="10">
        <v>121.31207991820452</v>
      </c>
      <c r="AC9" s="10">
        <v>131.83319086170192</v>
      </c>
      <c r="AD9" s="10">
        <v>123.07537587368631</v>
      </c>
      <c r="AE9" s="10">
        <v>112.12685003603696</v>
      </c>
      <c r="AF9" s="10">
        <v>131.65216808300229</v>
      </c>
      <c r="AG9" s="10">
        <v>146.03677444226545</v>
      </c>
      <c r="AH9" s="10">
        <v>149.66058228993816</v>
      </c>
      <c r="AI9" s="10">
        <v>142.38111999463635</v>
      </c>
      <c r="AJ9" s="10">
        <v>132.03935569299875</v>
      </c>
      <c r="AK9" s="10">
        <v>137.99131761116976</v>
      </c>
      <c r="AL9" s="10">
        <v>142.64259734164696</v>
      </c>
      <c r="AM9" s="10">
        <v>150.21203131023614</v>
      </c>
      <c r="AN9" s="10">
        <v>137.55049362229931</v>
      </c>
      <c r="AO9" s="10">
        <v>127.41824642563819</v>
      </c>
      <c r="AP9" s="10">
        <v>127.87415564606694</v>
      </c>
      <c r="AQ9" s="10">
        <v>120.84946615041652</v>
      </c>
      <c r="AR9" s="10">
        <v>101.73312549236519</v>
      </c>
      <c r="AS9" s="10">
        <v>119.96781817267561</v>
      </c>
      <c r="AT9" s="10">
        <v>124.47997854544846</v>
      </c>
      <c r="AU9" s="10">
        <v>119.2839543420325</v>
      </c>
      <c r="AV9" s="10">
        <v>123.9788136303448</v>
      </c>
      <c r="AW9" s="10">
        <v>131.83486699854174</v>
      </c>
      <c r="AX9" s="10">
        <v>119.90580110960258</v>
      </c>
      <c r="AY9" s="10">
        <v>100.27823871540873</v>
      </c>
      <c r="AZ9" s="10">
        <v>84.696870652520076</v>
      </c>
      <c r="BA9" s="10">
        <v>75.479794170396062</v>
      </c>
      <c r="BB9" s="10">
        <v>68.525502422017723</v>
      </c>
      <c r="BC9" s="10">
        <v>76.086555706407864</v>
      </c>
      <c r="BD9" s="10">
        <v>76.508942190040386</v>
      </c>
      <c r="BE9" s="10">
        <v>73.956185783007328</v>
      </c>
      <c r="BF9" s="10">
        <v>89.420224267109162</v>
      </c>
      <c r="BG9" s="10">
        <v>111.70613968924424</v>
      </c>
      <c r="BH9" s="10">
        <v>95.095623606711257</v>
      </c>
      <c r="BI9" s="10">
        <v>70.238514272305181</v>
      </c>
      <c r="BJ9" s="10">
        <v>90.047099445198711</v>
      </c>
      <c r="BK9" s="10">
        <v>135.19887363604363</v>
      </c>
      <c r="BL9" s="10">
        <v>132.83049228138987</v>
      </c>
      <c r="BM9" s="10">
        <v>102.32144952313907</v>
      </c>
      <c r="BN9" s="10">
        <v>104.70994451987062</v>
      </c>
      <c r="BO9" s="10">
        <v>124.95097299743551</v>
      </c>
      <c r="BP9" s="10">
        <v>118.01176648061546</v>
      </c>
      <c r="BQ9" s="10">
        <v>146.74075191498633</v>
      </c>
      <c r="BR9" s="10">
        <v>158.24575518345318</v>
      </c>
      <c r="BS9" s="10">
        <v>154.32191884145422</v>
      </c>
      <c r="BT9" s="10">
        <v>102.96173379594708</v>
      </c>
      <c r="BU9" s="10">
        <v>133.23946967030389</v>
      </c>
      <c r="BV9" s="10">
        <v>171.44365666012973</v>
      </c>
      <c r="BW9" s="10">
        <v>108.93380935619585</v>
      </c>
      <c r="BX9" s="10">
        <v>103.57184760563854</v>
      </c>
      <c r="BY9" s="10">
        <v>98.754630328019985</v>
      </c>
      <c r="BZ9" s="10">
        <v>149.02867870132917</v>
      </c>
      <c r="CA9" s="10">
        <v>157.34902197415397</v>
      </c>
      <c r="CB9" s="10">
        <v>146.00660397914885</v>
      </c>
      <c r="CC9" s="10">
        <v>97.988635792226077</v>
      </c>
      <c r="CD9" s="10">
        <v>90.985736075493207</v>
      </c>
      <c r="CE9" s="10">
        <v>229.15975260220245</v>
      </c>
      <c r="CF9" s="10">
        <v>144.96572300162583</v>
      </c>
      <c r="CG9" s="10">
        <v>264.94192185850051</v>
      </c>
      <c r="CH9" s="10">
        <v>405.54466066609677</v>
      </c>
      <c r="CI9" s="10">
        <v>183.67777945391464</v>
      </c>
      <c r="CJ9" s="10">
        <v>152.92066844337171</v>
      </c>
      <c r="CK9" s="10">
        <v>160.39623874893147</v>
      </c>
      <c r="CL9" s="10">
        <v>177.12073213657163</v>
      </c>
      <c r="CM9" s="10">
        <v>112.25088416218301</v>
      </c>
      <c r="CN9" s="10">
        <v>152.20998642329161</v>
      </c>
      <c r="CO9" s="10">
        <v>128.39375806640854</v>
      </c>
      <c r="CP9" s="10">
        <v>105.5329277082181</v>
      </c>
      <c r="CQ9" s="10">
        <v>83.9509897588039</v>
      </c>
      <c r="CR9" s="10">
        <v>95.167697490823144</v>
      </c>
      <c r="CS9" s="10">
        <v>167.78464993882102</v>
      </c>
      <c r="CT9" s="10">
        <v>187.39377482777692</v>
      </c>
      <c r="CU9" s="10">
        <v>174.12379946698852</v>
      </c>
      <c r="CV9" s="10">
        <v>146.81282579909822</v>
      </c>
      <c r="CW9" s="10">
        <v>166.61638256147231</v>
      </c>
      <c r="CX9" s="10">
        <v>156.32490236502906</v>
      </c>
      <c r="CY9" s="10">
        <v>101.3023583245336</v>
      </c>
      <c r="CZ9" s="10">
        <v>112.03298637300749</v>
      </c>
      <c r="DA9" s="10">
        <v>106.18326880206499</v>
      </c>
      <c r="DB9" s="10">
        <v>86.587553007827566</v>
      </c>
      <c r="DC9" s="10">
        <v>87.78263857461323</v>
      </c>
      <c r="DD9" s="10">
        <v>92.857980925562757</v>
      </c>
      <c r="DE9" s="10">
        <v>113.57167999195454</v>
      </c>
      <c r="DF9" s="10">
        <v>92.832838872965596</v>
      </c>
      <c r="DG9" s="10">
        <v>113.4057424448132</v>
      </c>
      <c r="DH9" s="10">
        <v>95.166021353983325</v>
      </c>
      <c r="DI9" s="10">
        <v>100.06536933675265</v>
      </c>
      <c r="DJ9" s="10">
        <v>97.703692529458095</v>
      </c>
      <c r="DK9" s="10">
        <v>97.192470793315564</v>
      </c>
      <c r="DL9" s="10">
        <v>78.691272355475107</v>
      </c>
      <c r="DM9" s="10">
        <v>96.362783057608809</v>
      </c>
      <c r="DN9" s="10">
        <v>113.36551516065771</v>
      </c>
      <c r="DO9" s="10">
        <v>102.53767117547477</v>
      </c>
      <c r="DP9" s="10">
        <v>97.396959487772577</v>
      </c>
      <c r="DQ9" s="10">
        <v>135.54248168820504</v>
      </c>
      <c r="DR9" s="10">
        <v>126.57850186889259</v>
      </c>
      <c r="DS9" s="10">
        <f>(Indateringar!DS9+Indateringar!DS14)/Indateringar!$B$9*100</f>
        <v>231.02237600267918</v>
      </c>
      <c r="DT9" s="10">
        <f>(Indateringar!DT9+Indateringar!DT14)/Indateringar!$B$9*100</f>
        <v>240.32018701104073</v>
      </c>
      <c r="DU9" s="10">
        <f>(Indateringar!DU9+Indateringar!DU14)/Indateringar!$B$9*100</f>
        <v>94.385647355224364</v>
      </c>
      <c r="DV9" s="10">
        <f>(Indateringar!DV9+Indateringar!DV14)/Indateringar!$B$9*100</f>
        <v>100.79349438845497</v>
      </c>
      <c r="DW9" s="30">
        <f>DU9/DT9*100-100</f>
        <v>-60.725044146670825</v>
      </c>
      <c r="DX9" s="30">
        <f>DV9/DU9*100-100</f>
        <v>6.7890057575326068</v>
      </c>
    </row>
    <row r="10" spans="1:128" x14ac:dyDescent="0.35">
      <c r="A10" s="7" t="s">
        <v>17</v>
      </c>
      <c r="B10" s="8">
        <v>9.9</v>
      </c>
      <c r="C10" s="10">
        <v>76.234055748311292</v>
      </c>
      <c r="D10" s="10">
        <v>62.591978009084656</v>
      </c>
      <c r="E10" s="10">
        <v>65.991183520222592</v>
      </c>
      <c r="F10" s="10">
        <v>66.391780224937563</v>
      </c>
      <c r="G10" s="10">
        <v>69.192604884262749</v>
      </c>
      <c r="H10" s="10">
        <v>85.085734399356355</v>
      </c>
      <c r="I10" s="10">
        <v>78.304084745478619</v>
      </c>
      <c r="J10" s="10">
        <v>80.835051373594141</v>
      </c>
      <c r="K10" s="10">
        <v>78.880675818373817</v>
      </c>
      <c r="L10" s="10">
        <v>91.201957727828898</v>
      </c>
      <c r="M10" s="10">
        <v>100.07877843147112</v>
      </c>
      <c r="N10" s="10">
        <v>86.254001776705053</v>
      </c>
      <c r="O10" s="10">
        <v>100</v>
      </c>
      <c r="P10" s="10">
        <v>101.94767100786109</v>
      </c>
      <c r="Q10" s="10">
        <v>98.012101707983433</v>
      </c>
      <c r="R10" s="10">
        <v>95.858265868825526</v>
      </c>
      <c r="S10" s="10">
        <v>97.504232245520527</v>
      </c>
      <c r="T10" s="10">
        <v>93.67593570339082</v>
      </c>
      <c r="U10" s="10">
        <v>103.81991585793064</v>
      </c>
      <c r="V10" s="10">
        <v>107.79738857880356</v>
      </c>
      <c r="W10" s="10">
        <v>110.2864517859238</v>
      </c>
      <c r="X10" s="10">
        <v>101.03417643016374</v>
      </c>
      <c r="Y10" s="10">
        <v>107.22079750590838</v>
      </c>
      <c r="Z10" s="10">
        <v>104.17358073113088</v>
      </c>
      <c r="AA10" s="10">
        <v>108.61534335663163</v>
      </c>
      <c r="AB10" s="10">
        <v>121.31207991820452</v>
      </c>
      <c r="AC10" s="10">
        <v>131.83319086170192</v>
      </c>
      <c r="AD10" s="10">
        <v>123.07537587368631</v>
      </c>
      <c r="AE10" s="10">
        <v>112.12685003603696</v>
      </c>
      <c r="AF10" s="10">
        <v>131.65216808300229</v>
      </c>
      <c r="AG10" s="10">
        <v>146.03677444226545</v>
      </c>
      <c r="AH10" s="10">
        <v>149.66058228993816</v>
      </c>
      <c r="AI10" s="10">
        <v>142.38111999463635</v>
      </c>
      <c r="AJ10" s="10">
        <v>132.03935569299875</v>
      </c>
      <c r="AK10" s="10">
        <v>137.99131761116976</v>
      </c>
      <c r="AL10" s="10">
        <v>142.64259734164696</v>
      </c>
      <c r="AM10" s="10">
        <v>150.21203131023614</v>
      </c>
      <c r="AN10" s="10">
        <v>137.55049362229931</v>
      </c>
      <c r="AO10" s="10">
        <v>127.41824642563819</v>
      </c>
      <c r="AP10" s="10">
        <v>127.87415564606694</v>
      </c>
      <c r="AQ10" s="10">
        <v>120.84946615041652</v>
      </c>
      <c r="AR10" s="10">
        <v>101.73312549236519</v>
      </c>
      <c r="AS10" s="10">
        <v>119.97117044635523</v>
      </c>
      <c r="AT10" s="10">
        <v>124.47997854544846</v>
      </c>
      <c r="AU10" s="10">
        <v>119.2839543420325</v>
      </c>
      <c r="AV10" s="10">
        <v>123.9788136303448</v>
      </c>
      <c r="AW10" s="10">
        <v>131.83486699854174</v>
      </c>
      <c r="AX10" s="10">
        <v>119.90580110960258</v>
      </c>
      <c r="AY10" s="10">
        <v>100.27823871540873</v>
      </c>
      <c r="AZ10" s="10">
        <v>84.696870652520076</v>
      </c>
      <c r="BA10" s="10">
        <v>75.479794170396062</v>
      </c>
      <c r="BB10" s="10">
        <v>68.525502422017723</v>
      </c>
      <c r="BC10" s="10">
        <v>76.086555706407864</v>
      </c>
      <c r="BD10" s="10">
        <v>76.508942190040386</v>
      </c>
      <c r="BE10" s="10">
        <v>73.956185783007328</v>
      </c>
      <c r="BF10" s="10">
        <v>89.430281088148021</v>
      </c>
      <c r="BG10" s="10">
        <v>111.70613968924424</v>
      </c>
      <c r="BH10" s="10">
        <v>95.095623606711257</v>
      </c>
      <c r="BI10" s="10">
        <v>70.238514272305181</v>
      </c>
      <c r="BJ10" s="10">
        <v>90.047099445198711</v>
      </c>
      <c r="BK10" s="10">
        <v>135.19887363604363</v>
      </c>
      <c r="BL10" s="10">
        <v>132.83049228138987</v>
      </c>
      <c r="BM10" s="10">
        <v>102.32144952313907</v>
      </c>
      <c r="BN10" s="10">
        <v>104.57250129900603</v>
      </c>
      <c r="BO10" s="10">
        <v>124.95097299743551</v>
      </c>
      <c r="BP10" s="10">
        <v>118.01176648061546</v>
      </c>
      <c r="BQ10" s="10">
        <v>148.11183184995224</v>
      </c>
      <c r="BR10" s="10">
        <v>158.24575518345318</v>
      </c>
      <c r="BS10" s="10">
        <v>154.32191884145422</v>
      </c>
      <c r="BT10" s="10">
        <v>102.96173379594708</v>
      </c>
      <c r="BU10" s="10">
        <v>133.23946967030389</v>
      </c>
      <c r="BV10" s="10">
        <v>171.44365666012973</v>
      </c>
      <c r="BW10" s="10">
        <v>108.93380935619585</v>
      </c>
      <c r="BX10" s="10">
        <v>103.57184760563854</v>
      </c>
      <c r="BY10" s="10">
        <v>98.754630328019985</v>
      </c>
      <c r="BZ10" s="10">
        <v>150.27069609962956</v>
      </c>
      <c r="CA10" s="10">
        <v>157.34902197415397</v>
      </c>
      <c r="CB10" s="10">
        <v>146.00660397914885</v>
      </c>
      <c r="CC10" s="10">
        <v>97.988635792226077</v>
      </c>
      <c r="CD10" s="10">
        <v>147.26538274584738</v>
      </c>
      <c r="CE10" s="10">
        <v>229.83691188548633</v>
      </c>
      <c r="CF10" s="10">
        <v>146.36194498918894</v>
      </c>
      <c r="CG10" s="10">
        <v>264.94192185850051</v>
      </c>
      <c r="CH10" s="10">
        <v>405.67372320276229</v>
      </c>
      <c r="CI10" s="10">
        <v>183.67777945391464</v>
      </c>
      <c r="CJ10" s="10">
        <v>152.92066844337171</v>
      </c>
      <c r="CK10" s="10">
        <v>160.39623874893147</v>
      </c>
      <c r="CL10" s="10">
        <v>177.12073213657163</v>
      </c>
      <c r="CM10" s="10">
        <v>112.36486146729018</v>
      </c>
      <c r="CN10" s="10">
        <v>152.20998642329161</v>
      </c>
      <c r="CO10" s="10">
        <v>128.39375806640854</v>
      </c>
      <c r="CP10" s="10">
        <v>105.5329277082181</v>
      </c>
      <c r="CQ10" s="10">
        <v>83.9509897588039</v>
      </c>
      <c r="CR10" s="10">
        <v>95.167697490823144</v>
      </c>
      <c r="CS10" s="10">
        <v>167.78464993882102</v>
      </c>
      <c r="CT10" s="10">
        <v>187.39377482777692</v>
      </c>
      <c r="CU10" s="10">
        <v>174.32158361408625</v>
      </c>
      <c r="CV10" s="10">
        <v>147.06759859874961</v>
      </c>
      <c r="CW10" s="10">
        <v>166.61638256147231</v>
      </c>
      <c r="CX10" s="10">
        <v>156.87299911164749</v>
      </c>
      <c r="CY10" s="10">
        <v>101.3023583245336</v>
      </c>
      <c r="CZ10" s="10">
        <v>112.03298637300749</v>
      </c>
      <c r="DA10" s="10">
        <v>106.08437672851612</v>
      </c>
      <c r="DB10" s="10">
        <v>86.005933524412939</v>
      </c>
      <c r="DC10" s="10">
        <v>89.991786929484917</v>
      </c>
      <c r="DD10" s="10">
        <v>94.398350681349626</v>
      </c>
      <c r="DE10" s="10">
        <v>102.0666767234877</v>
      </c>
      <c r="DF10" s="10">
        <v>90.533179128744067</v>
      </c>
      <c r="DG10" s="10">
        <v>114.32929384354939</v>
      </c>
      <c r="DH10" s="10">
        <v>97.861249392400396</v>
      </c>
      <c r="DI10" s="10">
        <v>91.931077253146952</v>
      </c>
      <c r="DJ10" s="10">
        <v>97.393607214092953</v>
      </c>
      <c r="DK10" s="10">
        <v>100.37880692579742</v>
      </c>
      <c r="DL10" s="10">
        <v>81.94968237206885</v>
      </c>
      <c r="DM10" s="10">
        <v>100.31678986272439</v>
      </c>
      <c r="DN10" s="10">
        <v>112.21736142538677</v>
      </c>
      <c r="DO10" s="10">
        <v>100.93025594609544</v>
      </c>
      <c r="DP10" s="10">
        <v>96.151589815792562</v>
      </c>
      <c r="DQ10" s="10">
        <v>131.12921338898107</v>
      </c>
      <c r="DR10" s="10">
        <v>127.33443958364761</v>
      </c>
      <c r="DS10" s="10">
        <f>(Indateringar!DS10+Indateringar!DS13)/Indateringar!$B$10*100</f>
        <v>218.16429493303838</v>
      </c>
      <c r="DT10" s="10">
        <f>(Indateringar!DT10+Indateringar!DT13)/Indateringar!$B$10*100</f>
        <v>225.37838789158747</v>
      </c>
      <c r="DU10" s="10">
        <f>(Indateringar!DU10+Indateringar!DU13)/Indateringar!$B$10*100</f>
        <v>95.764402205796088</v>
      </c>
      <c r="DV10" s="10">
        <f>(Indateringar!DV10+Indateringar!DV13)/Indateringar!$B$10*100</f>
        <v>105.34687651899901</v>
      </c>
      <c r="DW10" s="30">
        <f t="shared" ref="DW10:DW13" si="0">DU10/DT10*100-100</f>
        <v>-57.509500754854493</v>
      </c>
      <c r="DX10" s="30">
        <f t="shared" ref="DX10:DX13" si="1">DV10/DU10*100-100</f>
        <v>10.006300976651389</v>
      </c>
    </row>
    <row r="11" spans="1:128" x14ac:dyDescent="0.35">
      <c r="A11" s="7" t="s">
        <v>18</v>
      </c>
      <c r="B11" s="18">
        <v>65.900000000000006</v>
      </c>
      <c r="C11" s="10">
        <v>96.829744943125817</v>
      </c>
      <c r="D11" s="10">
        <v>79.339892097746741</v>
      </c>
      <c r="E11" s="10">
        <v>82.301357964890016</v>
      </c>
      <c r="F11" s="10">
        <v>82.705573836209041</v>
      </c>
      <c r="G11" s="10">
        <v>85.488316156942645</v>
      </c>
      <c r="H11" s="10">
        <v>101.35796489000984</v>
      </c>
      <c r="I11" s="10">
        <v>94.568140439960587</v>
      </c>
      <c r="J11" s="10">
        <v>97.107016987088471</v>
      </c>
      <c r="K11" s="10">
        <v>95.44672535034826</v>
      </c>
      <c r="L11" s="10">
        <v>107.42120295979554</v>
      </c>
      <c r="M11" s="10">
        <v>116.26718335031482</v>
      </c>
      <c r="N11" s="10">
        <v>102.61571096894886</v>
      </c>
      <c r="O11" s="10">
        <v>100</v>
      </c>
      <c r="P11" s="10">
        <v>101.65194006915095</v>
      </c>
      <c r="Q11" s="10">
        <v>97.671582956120844</v>
      </c>
      <c r="R11" s="10">
        <v>95.52523008568707</v>
      </c>
      <c r="S11" s="10">
        <v>97.205565484641468</v>
      </c>
      <c r="T11" s="10">
        <v>93.350481885449881</v>
      </c>
      <c r="U11" s="10">
        <v>103.70141475554962</v>
      </c>
      <c r="V11" s="10">
        <v>107.92563764218544</v>
      </c>
      <c r="W11" s="10">
        <v>112.30519968598105</v>
      </c>
      <c r="X11" s="10">
        <v>103.34396766273028</v>
      </c>
      <c r="Y11" s="10">
        <v>106.84828542317393</v>
      </c>
      <c r="Z11" s="10">
        <v>105.141225007934</v>
      </c>
      <c r="AA11" s="10">
        <v>108.42005044346823</v>
      </c>
      <c r="AB11" s="10">
        <v>121.35161769864202</v>
      </c>
      <c r="AC11" s="10">
        <v>131.37516911924368</v>
      </c>
      <c r="AD11" s="10">
        <v>122.64778098849152</v>
      </c>
      <c r="AE11" s="10">
        <v>111.83250096043025</v>
      </c>
      <c r="AF11" s="10">
        <v>131.19477525931617</v>
      </c>
      <c r="AG11" s="10">
        <v>145.63129499407037</v>
      </c>
      <c r="AH11" s="10">
        <v>150.53867610950573</v>
      </c>
      <c r="AI11" s="10">
        <v>142.1219662930732</v>
      </c>
      <c r="AJ11" s="10">
        <v>131.58061768193889</v>
      </c>
      <c r="AK11" s="10">
        <v>141.04294376054384</v>
      </c>
      <c r="AL11" s="10">
        <v>142.58130251048121</v>
      </c>
      <c r="AM11" s="10">
        <v>151.17005461925203</v>
      </c>
      <c r="AN11" s="10">
        <v>137.69563547077786</v>
      </c>
      <c r="AO11" s="10">
        <v>127.07077118375119</v>
      </c>
      <c r="AP11" s="10">
        <v>127.44158078471328</v>
      </c>
      <c r="AQ11" s="10">
        <v>120.42960463679032</v>
      </c>
      <c r="AR11" s="10">
        <v>101.37967896574187</v>
      </c>
      <c r="AS11" s="10">
        <v>119.81325894870464</v>
      </c>
      <c r="AT11" s="10">
        <v>124.28635854949972</v>
      </c>
      <c r="AU11" s="10">
        <v>120.05545440879253</v>
      </c>
      <c r="AV11" s="10">
        <v>125.99174865122183</v>
      </c>
      <c r="AW11" s="10">
        <v>132.3823681705056</v>
      </c>
      <c r="AX11" s="10">
        <v>121.0225659356261</v>
      </c>
      <c r="AY11" s="10">
        <v>100.75999265062052</v>
      </c>
      <c r="AZ11" s="10">
        <v>91.459686983246741</v>
      </c>
      <c r="BA11" s="10">
        <v>83.956638661076681</v>
      </c>
      <c r="BB11" s="10">
        <v>75.336150595466762</v>
      </c>
      <c r="BC11" s="10">
        <v>81.581452838697814</v>
      </c>
      <c r="BD11" s="10">
        <v>100.53617063922897</v>
      </c>
      <c r="BE11" s="10">
        <v>74.432510982311371</v>
      </c>
      <c r="BF11" s="10">
        <v>116.93530875745375</v>
      </c>
      <c r="BG11" s="10">
        <v>117.16748233643455</v>
      </c>
      <c r="BH11" s="10">
        <v>97.409343733818844</v>
      </c>
      <c r="BI11" s="10">
        <v>99.26840267918287</v>
      </c>
      <c r="BJ11" s="10">
        <v>111.703886819556</v>
      </c>
      <c r="BK11" s="10">
        <v>141.39370959929178</v>
      </c>
      <c r="BL11" s="10">
        <v>149.03372362992533</v>
      </c>
      <c r="BM11" s="10">
        <v>120.90230336234109</v>
      </c>
      <c r="BN11" s="10">
        <v>115.72099082997877</v>
      </c>
      <c r="BO11" s="10">
        <v>132.1251398887571</v>
      </c>
      <c r="BP11" s="10">
        <v>126.77345537757436</v>
      </c>
      <c r="BQ11" s="10">
        <v>158.08849321017556</v>
      </c>
      <c r="BR11" s="10">
        <v>171.56458267216752</v>
      </c>
      <c r="BS11" s="10">
        <v>212.85807346038851</v>
      </c>
      <c r="BT11" s="10">
        <v>167.62264277004792</v>
      </c>
      <c r="BU11" s="10">
        <v>198.96440561893462</v>
      </c>
      <c r="BV11" s="10">
        <v>361.36230770515624</v>
      </c>
      <c r="BW11" s="10">
        <v>234.39843658654723</v>
      </c>
      <c r="BX11" s="10">
        <v>189.54717800531157</v>
      </c>
      <c r="BY11" s="10">
        <v>277.82324742354137</v>
      </c>
      <c r="BZ11" s="10">
        <v>209.14997745076747</v>
      </c>
      <c r="CA11" s="10">
        <v>231.94474602882963</v>
      </c>
      <c r="CB11" s="10">
        <v>271.10691676827736</v>
      </c>
      <c r="CC11" s="10">
        <v>204.80215136381096</v>
      </c>
      <c r="CD11" s="10">
        <v>432.68970585778942</v>
      </c>
      <c r="CE11" s="10">
        <v>442.02007716848442</v>
      </c>
      <c r="CF11" s="10">
        <v>194.8337202892983</v>
      </c>
      <c r="CG11" s="10">
        <v>278.74359017187527</v>
      </c>
      <c r="CH11" s="10">
        <v>509.47568858674765</v>
      </c>
      <c r="CI11" s="10">
        <v>220.11057475488144</v>
      </c>
      <c r="CJ11" s="10">
        <v>203.3422973492124</v>
      </c>
      <c r="CK11" s="10">
        <v>200.13696570846346</v>
      </c>
      <c r="CL11" s="10">
        <v>180.22348794868796</v>
      </c>
      <c r="CM11" s="10">
        <v>130.65025305249796</v>
      </c>
      <c r="CN11" s="10">
        <v>154.09477358900264</v>
      </c>
      <c r="CO11" s="10">
        <v>128.36526416008283</v>
      </c>
      <c r="CP11" s="10">
        <v>127.20773689221465</v>
      </c>
      <c r="CQ11" s="10">
        <v>106.10165528069618</v>
      </c>
      <c r="CR11" s="10">
        <v>120.69852511316373</v>
      </c>
      <c r="CS11" s="10">
        <v>202.66080943393069</v>
      </c>
      <c r="CT11" s="10">
        <v>197.72336267517412</v>
      </c>
      <c r="CU11" s="10">
        <v>205.60724247941334</v>
      </c>
      <c r="CV11" s="10">
        <v>155.57968230636888</v>
      </c>
      <c r="CW11" s="10">
        <v>170.82964472431473</v>
      </c>
      <c r="CX11" s="10">
        <v>165.55145400791727</v>
      </c>
      <c r="CY11" s="10">
        <v>111.0992333260953</v>
      </c>
      <c r="CZ11" s="10">
        <v>117.03385725500677</v>
      </c>
      <c r="DA11" s="10">
        <v>106.0949740266248</v>
      </c>
      <c r="DB11" s="10">
        <v>85.753896006280371</v>
      </c>
      <c r="DC11" s="10">
        <v>98.942691543202656</v>
      </c>
      <c r="DD11" s="10">
        <v>109.86153100937047</v>
      </c>
      <c r="DE11" s="10">
        <v>183.32024921077686</v>
      </c>
      <c r="DF11" s="10">
        <v>168.78685129198749</v>
      </c>
      <c r="DG11" s="10">
        <v>179.29813425980058</v>
      </c>
      <c r="DH11" s="10">
        <v>202.02274967011306</v>
      </c>
      <c r="DI11" s="10">
        <v>158.19706358883562</v>
      </c>
      <c r="DJ11" s="10">
        <v>136.14224389917985</v>
      </c>
      <c r="DK11" s="10">
        <v>145.05670714393091</v>
      </c>
      <c r="DL11" s="10">
        <v>111.38485693764719</v>
      </c>
      <c r="DM11" s="10">
        <v>135.15007766957856</v>
      </c>
      <c r="DN11" s="10">
        <v>154.44052848719701</v>
      </c>
      <c r="DO11" s="10">
        <v>160.72925888189212</v>
      </c>
      <c r="DP11" s="10">
        <v>178.23748517596755</v>
      </c>
      <c r="DQ11" s="10">
        <v>189.65574838397166</v>
      </c>
      <c r="DR11" s="10">
        <v>159.64689572232706</v>
      </c>
      <c r="DS11" s="10">
        <f>(Indateringar!DS11+Indateringar!DS13)/Indateringar!$B$11*100</f>
        <v>241.27010639897105</v>
      </c>
      <c r="DT11" s="10">
        <f>(Indateringar!DT11+Indateringar!DT13)/Indateringar!$B$11*100</f>
        <v>244.25328634184632</v>
      </c>
      <c r="DU11" s="10">
        <f>(Indateringar!DU11+Indateringar!DU13)/Indateringar!$B$11*100</f>
        <v>158.11521822646108</v>
      </c>
      <c r="DV11" s="10">
        <f>(Indateringar!DV11+Indateringar!DV13)/Indateringar!$B$11*100</f>
        <v>153.80747966393292</v>
      </c>
      <c r="DW11" s="30">
        <f t="shared" si="0"/>
        <v>-35.265878877400297</v>
      </c>
      <c r="DX11" s="30">
        <f t="shared" si="1"/>
        <v>-2.7244300775390258</v>
      </c>
    </row>
    <row r="12" spans="1:128" x14ac:dyDescent="0.35">
      <c r="A12" s="7" t="s">
        <v>19</v>
      </c>
      <c r="B12" s="8">
        <v>18.5</v>
      </c>
      <c r="C12" s="10">
        <v>93.780832996360687</v>
      </c>
      <c r="D12" s="10">
        <v>77.483218762636469</v>
      </c>
      <c r="E12" s="10">
        <v>80.782854832187624</v>
      </c>
      <c r="F12" s="10">
        <v>80.244237767893239</v>
      </c>
      <c r="G12" s="10">
        <v>82.851597250303271</v>
      </c>
      <c r="H12" s="10">
        <v>98.180347755762227</v>
      </c>
      <c r="I12" s="10">
        <v>91.700768297614246</v>
      </c>
      <c r="J12" s="10">
        <v>94.05742013748484</v>
      </c>
      <c r="K12" s="10">
        <v>93.038414880711699</v>
      </c>
      <c r="L12" s="10">
        <v>104.72462596037202</v>
      </c>
      <c r="M12" s="10">
        <v>112.76506267691065</v>
      </c>
      <c r="N12" s="10">
        <v>101.18398706025069</v>
      </c>
      <c r="O12" s="10">
        <v>100</v>
      </c>
      <c r="P12" s="10">
        <v>100.10837040032349</v>
      </c>
      <c r="Q12" s="10">
        <v>94.883946623534172</v>
      </c>
      <c r="R12" s="10">
        <v>93.154872624342914</v>
      </c>
      <c r="S12" s="10">
        <v>94.319450060655072</v>
      </c>
      <c r="T12" s="10">
        <v>91.928831378892042</v>
      </c>
      <c r="U12" s="10">
        <v>100.49332794177113</v>
      </c>
      <c r="V12" s="10">
        <v>104.95268904164983</v>
      </c>
      <c r="W12" s="10">
        <v>109.47998382531338</v>
      </c>
      <c r="X12" s="10">
        <v>102.5847149211484</v>
      </c>
      <c r="Y12" s="10">
        <v>107.66033158107562</v>
      </c>
      <c r="Z12" s="10">
        <v>104.0905782450465</v>
      </c>
      <c r="AA12" s="10">
        <v>105.76951071572989</v>
      </c>
      <c r="AB12" s="10">
        <v>118.88556409219571</v>
      </c>
      <c r="AC12" s="10">
        <v>127.41124140719775</v>
      </c>
      <c r="AD12" s="10">
        <v>118.84836231298017</v>
      </c>
      <c r="AE12" s="10">
        <v>113.30853214718964</v>
      </c>
      <c r="AF12" s="10">
        <v>131.04245855236556</v>
      </c>
      <c r="AG12" s="10">
        <v>142.37120905782453</v>
      </c>
      <c r="AH12" s="10">
        <v>147.97897290739991</v>
      </c>
      <c r="AI12" s="10">
        <v>138.95835018196522</v>
      </c>
      <c r="AJ12" s="10">
        <v>139.50828952689039</v>
      </c>
      <c r="AK12" s="10">
        <v>143.37565709664375</v>
      </c>
      <c r="AL12" s="10">
        <v>139.15729882733524</v>
      </c>
      <c r="AM12" s="10">
        <v>147.28831378892033</v>
      </c>
      <c r="AN12" s="10">
        <v>134.25798625151637</v>
      </c>
      <c r="AO12" s="10">
        <v>123.29963606955114</v>
      </c>
      <c r="AP12" s="10">
        <v>123.79781641730692</v>
      </c>
      <c r="AQ12" s="10">
        <v>118.73999191265669</v>
      </c>
      <c r="AR12" s="10">
        <v>103.74605742013749</v>
      </c>
      <c r="AS12" s="10">
        <v>119.89162959967652</v>
      </c>
      <c r="AT12" s="10">
        <v>123.18641326324303</v>
      </c>
      <c r="AU12" s="10">
        <v>119.40477153255156</v>
      </c>
      <c r="AV12" s="10">
        <v>129.66437525272946</v>
      </c>
      <c r="AW12" s="10">
        <v>129.07723412858877</v>
      </c>
      <c r="AX12" s="10">
        <v>118.36473918317832</v>
      </c>
      <c r="AY12" s="10">
        <v>102.09785685402346</v>
      </c>
      <c r="AZ12" s="10">
        <v>88.858875859280232</v>
      </c>
      <c r="BA12" s="10">
        <v>84.999595632834613</v>
      </c>
      <c r="BB12" s="10">
        <v>81.308532147189652</v>
      </c>
      <c r="BC12" s="10">
        <v>81.209866558835429</v>
      </c>
      <c r="BD12" s="10">
        <v>98.17226041245452</v>
      </c>
      <c r="BE12" s="10">
        <v>95.440355843105522</v>
      </c>
      <c r="BF12" s="10">
        <v>124.48847553578648</v>
      </c>
      <c r="BG12" s="10">
        <v>117.09017387788111</v>
      </c>
      <c r="BH12" s="10">
        <v>101.31176708451275</v>
      </c>
      <c r="BI12" s="10">
        <v>114.27254346947029</v>
      </c>
      <c r="BJ12" s="10">
        <v>118.61221188839465</v>
      </c>
      <c r="BK12" s="10">
        <v>138.81116053376465</v>
      </c>
      <c r="BL12" s="10">
        <v>145.54630004043671</v>
      </c>
      <c r="BM12" s="10">
        <v>131.818843509907</v>
      </c>
      <c r="BN12" s="10">
        <v>127.39991912656691</v>
      </c>
      <c r="BO12" s="10">
        <v>135.98059037606149</v>
      </c>
      <c r="BP12" s="10">
        <v>177.17428224828146</v>
      </c>
      <c r="BQ12" s="10">
        <v>169.76789324706834</v>
      </c>
      <c r="BR12" s="10">
        <v>195.93044884755361</v>
      </c>
      <c r="BS12" s="10">
        <v>256.01940962393854</v>
      </c>
      <c r="BT12" s="10">
        <v>198.1140315406389</v>
      </c>
      <c r="BU12" s="10">
        <v>239.63606955115245</v>
      </c>
      <c r="BV12" s="10">
        <v>360.67448443186413</v>
      </c>
      <c r="BW12" s="10">
        <v>235.12494945410432</v>
      </c>
      <c r="BX12" s="10">
        <v>193.86817630408413</v>
      </c>
      <c r="BY12" s="10">
        <v>308.18762636473917</v>
      </c>
      <c r="BZ12" s="10">
        <v>242.38414880711687</v>
      </c>
      <c r="CA12" s="10">
        <v>283.28022644561264</v>
      </c>
      <c r="CB12" s="10">
        <v>349.97331176708451</v>
      </c>
      <c r="CC12" s="10">
        <v>256.3930448847554</v>
      </c>
      <c r="CD12" s="10">
        <v>551.53740396279818</v>
      </c>
      <c r="CE12" s="10">
        <v>449.1160533764658</v>
      </c>
      <c r="CF12" s="10">
        <v>189.66761019005256</v>
      </c>
      <c r="CG12" s="10">
        <v>276.32349373230892</v>
      </c>
      <c r="CH12" s="10">
        <v>497.28588758592798</v>
      </c>
      <c r="CI12" s="10">
        <v>232.30893651435505</v>
      </c>
      <c r="CJ12" s="10">
        <v>229.66761019005259</v>
      </c>
      <c r="CK12" s="10">
        <v>211.86575010109183</v>
      </c>
      <c r="CL12" s="10">
        <v>182.87909421754955</v>
      </c>
      <c r="CM12" s="10">
        <v>182.29033562474729</v>
      </c>
      <c r="CN12" s="10">
        <v>230.64132632430247</v>
      </c>
      <c r="CO12" s="10">
        <v>130.94541043267284</v>
      </c>
      <c r="CP12" s="10">
        <v>143.52931661949049</v>
      </c>
      <c r="CQ12" s="10">
        <v>146.43267286696323</v>
      </c>
      <c r="CR12" s="10">
        <v>121.54630004043672</v>
      </c>
      <c r="CS12" s="10">
        <v>200.42862919530938</v>
      </c>
      <c r="CT12" s="10">
        <v>193.19530934088149</v>
      </c>
      <c r="CU12" s="10">
        <v>205.13061059441972</v>
      </c>
      <c r="CV12" s="10">
        <v>158.86130206227253</v>
      </c>
      <c r="CW12" s="10">
        <v>171.71694298422966</v>
      </c>
      <c r="CX12" s="10">
        <v>170.24019409623938</v>
      </c>
      <c r="CY12" s="10">
        <v>151.03598867771936</v>
      </c>
      <c r="CZ12" s="10">
        <v>170.64779619894864</v>
      </c>
      <c r="DA12" s="10">
        <v>139.32066316215125</v>
      </c>
      <c r="DB12" s="10">
        <v>143.51961180752122</v>
      </c>
      <c r="DC12" s="10">
        <v>118.83542256368784</v>
      </c>
      <c r="DD12" s="10">
        <v>117.99919126566923</v>
      </c>
      <c r="DE12" s="10">
        <v>206.13991103922359</v>
      </c>
      <c r="DF12" s="10">
        <v>181.39102304892842</v>
      </c>
      <c r="DG12" s="10">
        <v>194.10917913465425</v>
      </c>
      <c r="DH12" s="10">
        <v>239.01496158511927</v>
      </c>
      <c r="DI12" s="10">
        <v>168.80064698746463</v>
      </c>
      <c r="DJ12" s="10">
        <v>165.37808329963607</v>
      </c>
      <c r="DK12" s="10">
        <v>168.07440355843104</v>
      </c>
      <c r="DL12" s="10">
        <v>136.83946623534169</v>
      </c>
      <c r="DM12" s="10">
        <v>146.00242620299232</v>
      </c>
      <c r="DN12" s="10">
        <v>189.45248685806712</v>
      </c>
      <c r="DO12" s="10">
        <v>185.20016174686614</v>
      </c>
      <c r="DP12" s="10">
        <v>186.2547513141933</v>
      </c>
      <c r="DQ12" s="10">
        <v>201.52850788515971</v>
      </c>
      <c r="DR12" s="10">
        <v>175.95471087747677</v>
      </c>
      <c r="DS12" s="10">
        <f>(Indateringar!DS12+Indateringar!DS13)/Indateringar!$B$12*100</f>
        <v>240.98503841488076</v>
      </c>
      <c r="DT12" s="10">
        <f>(Indateringar!DT12+Indateringar!DT13)/Indateringar!$B$12*100</f>
        <v>241.46057420137487</v>
      </c>
      <c r="DU12" s="10">
        <f>(Indateringar!DU12+Indateringar!DU13)/Indateringar!$B$12*100</f>
        <v>195.03437120905781</v>
      </c>
      <c r="DV12" s="10">
        <f>(Indateringar!DV12+Indateringar!DV13)/Indateringar!$B$12*100</f>
        <v>165.86655883542255</v>
      </c>
      <c r="DW12" s="31">
        <f t="shared" si="0"/>
        <v>-19.227239538326543</v>
      </c>
      <c r="DX12" s="31">
        <f t="shared" si="1"/>
        <v>-14.955216453806599</v>
      </c>
    </row>
    <row r="13" spans="1:128" s="22" customFormat="1" x14ac:dyDescent="0.35">
      <c r="A13" s="19" t="s">
        <v>32</v>
      </c>
      <c r="B13" s="20">
        <f>SUM(B9:B12)</f>
        <v>100</v>
      </c>
      <c r="C13" s="21">
        <v>93.052768718583209</v>
      </c>
      <c r="D13" s="21">
        <v>76.383732932920054</v>
      </c>
      <c r="E13" s="21">
        <v>79.476047671971955</v>
      </c>
      <c r="F13" s="21">
        <v>79.70527486021227</v>
      </c>
      <c r="G13" s="21">
        <v>82.4583922006763</v>
      </c>
      <c r="H13" s="21">
        <v>98.231637763632094</v>
      </c>
      <c r="I13" s="21">
        <v>91.500483905287325</v>
      </c>
      <c r="J13" s="21">
        <v>94.004414934206693</v>
      </c>
      <c r="K13" s="21">
        <v>92.416884186477489</v>
      </c>
      <c r="L13" s="21">
        <v>104.39213395871541</v>
      </c>
      <c r="M13" s="21">
        <v>113.09389985839543</v>
      </c>
      <c r="N13" s="21">
        <v>99.798415411849675</v>
      </c>
      <c r="O13" s="21">
        <v>100</v>
      </c>
      <c r="P13" s="21">
        <v>101.41251370685666</v>
      </c>
      <c r="Q13" s="21">
        <v>97.208991159882885</v>
      </c>
      <c r="R13" s="21">
        <v>95.138667537508013</v>
      </c>
      <c r="S13" s="21">
        <v>96.718226145901141</v>
      </c>
      <c r="T13" s="21">
        <v>93.138247337335471</v>
      </c>
      <c r="U13" s="21">
        <v>103.12640486697204</v>
      </c>
      <c r="V13" s="21">
        <v>107.35563529719879</v>
      </c>
      <c r="W13" s="21">
        <v>111.4676100793486</v>
      </c>
      <c r="X13" s="21">
        <v>102.84317847325725</v>
      </c>
      <c r="Y13" s="21">
        <v>107.05662584729232</v>
      </c>
      <c r="Z13" s="21">
        <v>104.79590284961854</v>
      </c>
      <c r="AA13" s="21">
        <v>107.96016628829013</v>
      </c>
      <c r="AB13" s="21">
        <v>120.88922988770121</v>
      </c>
      <c r="AC13" s="21">
        <v>130.71329388433867</v>
      </c>
      <c r="AD13" s="21">
        <v>122.0115933356123</v>
      </c>
      <c r="AE13" s="21">
        <v>112.1514851857754</v>
      </c>
      <c r="AF13" s="21">
        <v>131.23794994902536</v>
      </c>
      <c r="AG13" s="21">
        <v>145.09143388978333</v>
      </c>
      <c r="AH13" s="21">
        <v>149.92814838126364</v>
      </c>
      <c r="AI13" s="21">
        <v>141.57712528996208</v>
      </c>
      <c r="AJ13" s="21">
        <v>133.11880010298029</v>
      </c>
      <c r="AK13" s="21">
        <v>140.99844204841997</v>
      </c>
      <c r="AL13" s="21">
        <v>141.95742382276106</v>
      </c>
      <c r="AM13" s="21">
        <v>150.30248092943418</v>
      </c>
      <c r="AN13" s="21">
        <v>137.03702823685182</v>
      </c>
      <c r="AO13" s="21">
        <v>126.42731732535854</v>
      </c>
      <c r="AP13" s="21">
        <v>126.83496605511428</v>
      </c>
      <c r="AQ13" s="21">
        <v>120.18252467895131</v>
      </c>
      <c r="AR13" s="21">
        <v>101.87259663795831</v>
      </c>
      <c r="AS13" s="21">
        <v>119.8522006331682</v>
      </c>
      <c r="AT13" s="21">
        <v>124.11307339091024</v>
      </c>
      <c r="AU13" s="21">
        <v>119.8147240662734</v>
      </c>
      <c r="AV13" s="21">
        <v>126.35716670924394</v>
      </c>
      <c r="AW13" s="21">
        <v>131.68550818992463</v>
      </c>
      <c r="AX13" s="21">
        <v>120.3566526735636</v>
      </c>
      <c r="AY13" s="21">
        <v>100.93234391435705</v>
      </c>
      <c r="AZ13" s="21">
        <v>89.923537577719586</v>
      </c>
      <c r="BA13" s="21">
        <v>82.827197960305725</v>
      </c>
      <c r="BB13" s="21">
        <v>75.378580067477458</v>
      </c>
      <c r="BC13" s="21">
        <v>80.655505424286034</v>
      </c>
      <c r="BD13" s="21">
        <v>96.350599609202291</v>
      </c>
      <c r="BE13" s="21">
        <v>78.244655550466859</v>
      </c>
      <c r="BF13" s="21">
        <v>114.0412870562344</v>
      </c>
      <c r="BG13" s="21">
        <v>116.30121081864047</v>
      </c>
      <c r="BH13" s="21">
        <v>97.770351713868436</v>
      </c>
      <c r="BI13" s="21">
        <v>97.515506133913135</v>
      </c>
      <c r="BJ13" s="21">
        <v>109.60346812689141</v>
      </c>
      <c r="BK13" s="21">
        <v>139.94954361190258</v>
      </c>
      <c r="BL13" s="21">
        <v>145.86084617549841</v>
      </c>
      <c r="BM13" s="21">
        <v>120.02325009072527</v>
      </c>
      <c r="BN13" s="21">
        <v>116.15026246160512</v>
      </c>
      <c r="BO13" s="21">
        <v>131.71922819386225</v>
      </c>
      <c r="BP13" s="21">
        <v>134.7307848807296</v>
      </c>
      <c r="BQ13" s="21">
        <v>158.61467148851284</v>
      </c>
      <c r="BR13" s="21">
        <v>173.9945308263745</v>
      </c>
      <c r="BS13" s="21">
        <v>211.71128053009153</v>
      </c>
      <c r="BT13" s="21">
        <v>163.17644789264753</v>
      </c>
      <c r="BU13" s="21">
        <v>196.23557343840855</v>
      </c>
      <c r="BV13" s="21">
        <v>331.60775083657313</v>
      </c>
      <c r="BW13" s="21">
        <v>214.96035961911051</v>
      </c>
      <c r="BX13" s="21">
        <v>176.93441114823551</v>
      </c>
      <c r="BY13" s="21">
        <v>255.50595326076166</v>
      </c>
      <c r="BZ13" s="21">
        <v>206.04233626921149</v>
      </c>
      <c r="CA13" s="21">
        <v>229.80487695340511</v>
      </c>
      <c r="CB13" s="21">
        <v>266.18155104795261</v>
      </c>
      <c r="CC13" s="21">
        <v>197.68355823601848</v>
      </c>
      <c r="CD13" s="21">
        <v>406.94239574154295</v>
      </c>
      <c r="CE13" s="21">
        <v>410.19366090366617</v>
      </c>
      <c r="CF13" s="21">
        <v>186.23680832082971</v>
      </c>
      <c r="CG13" s="21">
        <v>276.14281207366906</v>
      </c>
      <c r="CH13" s="21">
        <v>491.0201122371044</v>
      </c>
      <c r="CI13" s="21">
        <v>216.68375561343325</v>
      </c>
      <c r="CJ13" s="21">
        <v>200.3467061154567</v>
      </c>
      <c r="CK13" s="21">
        <v>196.10723741541275</v>
      </c>
      <c r="CL13" s="21">
        <v>180.23074520173722</v>
      </c>
      <c r="CM13" s="21">
        <v>137.34465053468057</v>
      </c>
      <c r="CN13" s="21">
        <v>167.96185904718223</v>
      </c>
      <c r="CO13" s="21">
        <v>128.84703626989881</v>
      </c>
      <c r="CP13" s="21">
        <v>126.84595890905723</v>
      </c>
      <c r="CQ13" s="21">
        <v>110.1073897127404</v>
      </c>
      <c r="CR13" s="21">
        <v>116.87255436562411</v>
      </c>
      <c r="CS13" s="21">
        <v>196.80717520854864</v>
      </c>
      <c r="CT13" s="21">
        <v>195.27425710413601</v>
      </c>
      <c r="CU13" s="21">
        <v>200.62722910131393</v>
      </c>
      <c r="CV13" s="21">
        <v>154.84437485324233</v>
      </c>
      <c r="CW13" s="21">
        <v>170.33652600499556</v>
      </c>
      <c r="CX13" s="21">
        <v>165.03379044588152</v>
      </c>
      <c r="CY13" s="21">
        <v>116.95922056590214</v>
      </c>
      <c r="CZ13" s="21">
        <v>126.17230010204413</v>
      </c>
      <c r="DA13" s="21">
        <v>112.24571018638453</v>
      </c>
      <c r="DB13" s="21">
        <v>96.513023592893248</v>
      </c>
      <c r="DC13" s="21">
        <v>101.10058420602476</v>
      </c>
      <c r="DD13" s="21">
        <v>108.86694094953465</v>
      </c>
      <c r="DE13" s="21">
        <v>175.52211452732502</v>
      </c>
      <c r="DF13" s="21">
        <v>159.04213081497622</v>
      </c>
      <c r="DG13" s="21">
        <v>171.85039602698535</v>
      </c>
      <c r="DH13" s="21">
        <v>192.4634868328763</v>
      </c>
      <c r="DI13" s="21">
        <v>150.28488729798008</v>
      </c>
      <c r="DJ13" s="21">
        <v>135.52376172836651</v>
      </c>
      <c r="DK13" s="21">
        <v>142.16360738703315</v>
      </c>
      <c r="DL13" s="21">
        <v>111.31634305454462</v>
      </c>
      <c r="DM13" s="21">
        <v>131.49839086249926</v>
      </c>
      <c r="DN13" s="21">
        <v>154.39637148707604</v>
      </c>
      <c r="DO13" s="21">
        <v>156.01935412200265</v>
      </c>
      <c r="DP13" s="21">
        <v>166.98626580665487</v>
      </c>
      <c r="DQ13" s="21">
        <v>182.97362572552868</v>
      </c>
      <c r="DR13" s="21">
        <v>157.58000991865475</v>
      </c>
      <c r="DS13" s="21">
        <f t="shared" ref="DS13:DT13" si="2">SUMPRODUCT(DS9:DS12,$B$9:$B$12)/$B$13</f>
        <v>238.34577285419837</v>
      </c>
      <c r="DT13" s="21">
        <f t="shared" si="2"/>
        <v>241.64383298742757</v>
      </c>
      <c r="DU13" s="21">
        <f t="shared" ref="DU13:DV13" si="3">SUMPRODUCT(DU9:DU12,$B$9:$B$12)/$B$13</f>
        <v>155.13994520253516</v>
      </c>
      <c r="DV13" s="21">
        <f t="shared" si="3"/>
        <v>148.21901243860782</v>
      </c>
      <c r="DW13" s="30">
        <f t="shared" si="0"/>
        <v>-35.798094540816649</v>
      </c>
      <c r="DX13" s="30">
        <f t="shared" si="1"/>
        <v>-4.4610901176302775</v>
      </c>
    </row>
  </sheetData>
  <phoneticPr fontId="18" type="noConversion"/>
  <pageMargins left="0.11811023622047245" right="0.11811023622047245" top="0.74803149606299213" bottom="0.74803149606299213" header="0.31496062992125984" footer="0.31496062992125984"/>
  <pageSetup paperSize="9" orientation="landscape" r:id="rId1"/>
  <headerFooter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Z24"/>
  <sheetViews>
    <sheetView tabSelected="1" topLeftCell="A4" zoomScaleNormal="100" zoomScalePageLayoutView="86" workbookViewId="0">
      <selection activeCell="BW27" sqref="BW27"/>
    </sheetView>
  </sheetViews>
  <sheetFormatPr defaultColWidth="9.08203125" defaultRowHeight="16.5" x14ac:dyDescent="0.45"/>
  <cols>
    <col min="1" max="1" width="12.58203125" style="34" customWidth="1"/>
    <col min="2" max="2" width="5.08203125" style="34" customWidth="1"/>
    <col min="3" max="58" width="7.08203125" style="34" hidden="1" customWidth="1"/>
    <col min="59" max="59" width="6" style="34" hidden="1" customWidth="1"/>
    <col min="60" max="60" width="6.33203125" style="34" hidden="1" customWidth="1"/>
    <col min="61" max="62" width="6.08203125" style="34" hidden="1" customWidth="1"/>
    <col min="63" max="71" width="6.08203125" style="34" customWidth="1"/>
    <col min="72" max="75" width="6.83203125" style="34" customWidth="1"/>
    <col min="76" max="76" width="8.83203125" style="34" customWidth="1"/>
    <col min="77" max="77" width="8.08203125" style="34" customWidth="1"/>
    <col min="78" max="16384" width="9.08203125" style="34"/>
  </cols>
  <sheetData>
    <row r="1" spans="1:78" x14ac:dyDescent="0.45">
      <c r="A1" s="33"/>
      <c r="B1" s="33"/>
    </row>
    <row r="2" spans="1:78" x14ac:dyDescent="0.45">
      <c r="A2" s="33"/>
      <c r="B2" s="33"/>
    </row>
    <row r="6" spans="1:78" x14ac:dyDescent="0.45">
      <c r="A6" s="55" t="s">
        <v>33</v>
      </c>
      <c r="B6" s="35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</row>
    <row r="7" spans="1:78" ht="17" thickBot="1" x14ac:dyDescent="0.5">
      <c r="A7" s="36" t="s">
        <v>12</v>
      </c>
      <c r="B7" s="36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</row>
    <row r="8" spans="1:78" x14ac:dyDescent="0.45">
      <c r="A8" s="37"/>
      <c r="B8" s="37"/>
      <c r="C8" s="38"/>
      <c r="D8" s="38"/>
      <c r="E8" s="38"/>
      <c r="F8" s="38"/>
      <c r="G8" s="38"/>
      <c r="H8" s="38">
        <v>2020</v>
      </c>
      <c r="I8" s="38">
        <v>2020</v>
      </c>
      <c r="J8" s="38">
        <v>2020</v>
      </c>
      <c r="K8" s="38">
        <v>2020</v>
      </c>
      <c r="L8" s="38">
        <v>2021</v>
      </c>
      <c r="M8" s="38">
        <v>2021</v>
      </c>
      <c r="N8" s="38">
        <v>2021</v>
      </c>
      <c r="O8" s="38">
        <v>2021</v>
      </c>
      <c r="P8" s="38">
        <v>2021</v>
      </c>
      <c r="Q8" s="38">
        <v>2021</v>
      </c>
      <c r="R8" s="38">
        <v>2021</v>
      </c>
      <c r="S8" s="38">
        <v>2021</v>
      </c>
      <c r="T8" s="38">
        <v>2021</v>
      </c>
      <c r="U8" s="38">
        <v>2021</v>
      </c>
      <c r="V8" s="38">
        <v>2021</v>
      </c>
      <c r="W8" s="38">
        <v>2021</v>
      </c>
      <c r="X8" s="38">
        <v>2022</v>
      </c>
      <c r="Y8" s="38">
        <v>2022</v>
      </c>
      <c r="Z8" s="38">
        <v>2022</v>
      </c>
      <c r="AA8" s="38">
        <v>2022</v>
      </c>
      <c r="AB8" s="38">
        <v>2022</v>
      </c>
      <c r="AC8" s="38">
        <v>2022</v>
      </c>
      <c r="AD8" s="38">
        <v>2022</v>
      </c>
      <c r="AE8" s="38">
        <v>2022</v>
      </c>
      <c r="AF8" s="38">
        <v>2022</v>
      </c>
      <c r="AG8" s="38">
        <v>2022</v>
      </c>
      <c r="AH8" s="38">
        <v>2022</v>
      </c>
      <c r="AI8" s="38">
        <v>2022</v>
      </c>
      <c r="AJ8" s="38">
        <v>2023</v>
      </c>
      <c r="AK8" s="38">
        <v>2023</v>
      </c>
      <c r="AL8" s="38">
        <v>2023</v>
      </c>
      <c r="AM8" s="38">
        <v>2023</v>
      </c>
      <c r="AN8" s="38">
        <v>2023</v>
      </c>
      <c r="AO8" s="38">
        <v>2023</v>
      </c>
      <c r="AP8" s="38">
        <v>2023</v>
      </c>
      <c r="AQ8" s="38">
        <v>2023</v>
      </c>
      <c r="AR8" s="38">
        <v>2023</v>
      </c>
      <c r="AS8" s="38">
        <v>2023</v>
      </c>
      <c r="AT8" s="38">
        <v>2023</v>
      </c>
      <c r="AU8" s="38">
        <v>2023</v>
      </c>
      <c r="AV8" s="38">
        <v>2024</v>
      </c>
      <c r="AW8" s="38">
        <v>2024</v>
      </c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>
        <v>2025</v>
      </c>
      <c r="BI8" s="38">
        <v>2025</v>
      </c>
      <c r="BJ8" s="38">
        <v>2025</v>
      </c>
      <c r="BK8" s="38">
        <v>2025</v>
      </c>
      <c r="BL8" s="38"/>
      <c r="BM8" s="38"/>
      <c r="BN8" s="38"/>
      <c r="BO8" s="38"/>
      <c r="BP8" s="38"/>
      <c r="BQ8" s="38"/>
      <c r="BR8" s="38"/>
      <c r="BS8" s="38"/>
      <c r="BT8" s="38">
        <v>2026</v>
      </c>
      <c r="BU8" s="38"/>
      <c r="BV8" s="38"/>
      <c r="BW8" s="38"/>
      <c r="BX8" s="38" t="s">
        <v>0</v>
      </c>
      <c r="BY8" s="38" t="s">
        <v>0</v>
      </c>
    </row>
    <row r="9" spans="1:78" ht="17" thickBot="1" x14ac:dyDescent="0.5">
      <c r="A9" s="39" t="s">
        <v>30</v>
      </c>
      <c r="B9" s="40" t="s">
        <v>39</v>
      </c>
      <c r="C9" s="40" t="str">
        <f>Beräkning!BB7</f>
        <v>Apr</v>
      </c>
      <c r="D9" s="40" t="str">
        <f>Beräkning!BC7</f>
        <v>Maj</v>
      </c>
      <c r="E9" s="40" t="str">
        <f>Beräkning!BD7</f>
        <v>Juni</v>
      </c>
      <c r="F9" s="40" t="str">
        <f>Beräkning!BE7</f>
        <v>Juli</v>
      </c>
      <c r="G9" s="40" t="str">
        <f>Beräkning!BF7</f>
        <v>Aug</v>
      </c>
      <c r="H9" s="40" t="str">
        <f>Beräkning!BG7</f>
        <v>Sep</v>
      </c>
      <c r="I9" s="40" t="str">
        <f>Beräkning!BH7</f>
        <v>Okt</v>
      </c>
      <c r="J9" s="40" t="str">
        <f>Beräkning!BI7</f>
        <v>Nov</v>
      </c>
      <c r="K9" s="40" t="str">
        <f>Beräkning!BJ7</f>
        <v>Dec</v>
      </c>
      <c r="L9" s="40" t="str">
        <f>Beräkning!BK7</f>
        <v>Jan</v>
      </c>
      <c r="M9" s="40" t="str">
        <f>Beräkning!BL7</f>
        <v>Feb</v>
      </c>
      <c r="N9" s="40" t="str">
        <f>Beräkning!BM7</f>
        <v>Mar</v>
      </c>
      <c r="O9" s="40" t="str">
        <f>Beräkning!BN7</f>
        <v>Apr</v>
      </c>
      <c r="P9" s="40" t="str">
        <f>Beräkning!BO7</f>
        <v>Maj</v>
      </c>
      <c r="Q9" s="40" t="str">
        <f>Beräkning!BP7</f>
        <v>Juni</v>
      </c>
      <c r="R9" s="40" t="str">
        <f>Beräkning!BQ7</f>
        <v>Juli</v>
      </c>
      <c r="S9" s="40" t="str">
        <f>Beräkning!BR7</f>
        <v>Aug</v>
      </c>
      <c r="T9" s="40" t="str">
        <f>Beräkning!BS7</f>
        <v>Sep</v>
      </c>
      <c r="U9" s="40" t="str">
        <f>Beräkning!BT7</f>
        <v>Okt</v>
      </c>
      <c r="V9" s="40" t="str">
        <f>Beräkning!BU7</f>
        <v>Nov</v>
      </c>
      <c r="W9" s="40" t="str">
        <f>Beräkning!BV7</f>
        <v>Dec</v>
      </c>
      <c r="X9" s="40" t="str">
        <f>Beräkning!BW7</f>
        <v>Jan</v>
      </c>
      <c r="Y9" s="40" t="str">
        <f>Beräkning!BX7</f>
        <v>Feb</v>
      </c>
      <c r="Z9" s="40" t="str">
        <f>Beräkning!BY7</f>
        <v>Mar</v>
      </c>
      <c r="AA9" s="40" t="str">
        <f>Beräkning!BZ7</f>
        <v>Apr</v>
      </c>
      <c r="AB9" s="40" t="str">
        <f>Beräkning!CA7</f>
        <v>Maj</v>
      </c>
      <c r="AC9" s="40" t="str">
        <f>Beräkning!CB7</f>
        <v>Juni</v>
      </c>
      <c r="AD9" s="40" t="str">
        <f>Beräkning!CC7</f>
        <v>Juli</v>
      </c>
      <c r="AE9" s="40" t="s">
        <v>6</v>
      </c>
      <c r="AF9" s="40" t="s">
        <v>7</v>
      </c>
      <c r="AG9" s="40" t="s">
        <v>8</v>
      </c>
      <c r="AH9" s="40" t="s">
        <v>9</v>
      </c>
      <c r="AI9" s="40" t="s">
        <v>10</v>
      </c>
      <c r="AJ9" s="40" t="s">
        <v>1</v>
      </c>
      <c r="AK9" s="40" t="s">
        <v>2</v>
      </c>
      <c r="AL9" s="40" t="s">
        <v>14</v>
      </c>
      <c r="AM9" s="40" t="s">
        <v>15</v>
      </c>
      <c r="AN9" s="40" t="s">
        <v>3</v>
      </c>
      <c r="AO9" s="40" t="s">
        <v>4</v>
      </c>
      <c r="AP9" s="40" t="s">
        <v>5</v>
      </c>
      <c r="AQ9" s="40" t="s">
        <v>6</v>
      </c>
      <c r="AR9" s="40" t="s">
        <v>7</v>
      </c>
      <c r="AS9" s="40" t="s">
        <v>8</v>
      </c>
      <c r="AT9" s="40" t="s">
        <v>9</v>
      </c>
      <c r="AU9" s="40" t="s">
        <v>10</v>
      </c>
      <c r="AV9" s="40" t="s">
        <v>1</v>
      </c>
      <c r="AW9" s="40" t="s">
        <v>2</v>
      </c>
      <c r="AX9" s="40" t="s">
        <v>14</v>
      </c>
      <c r="AY9" s="40" t="s">
        <v>15</v>
      </c>
      <c r="AZ9" s="40" t="s">
        <v>3</v>
      </c>
      <c r="BA9" s="40" t="s">
        <v>4</v>
      </c>
      <c r="BB9" s="40" t="s">
        <v>5</v>
      </c>
      <c r="BC9" s="40" t="s">
        <v>6</v>
      </c>
      <c r="BD9" s="40" t="s">
        <v>7</v>
      </c>
      <c r="BE9" s="40" t="s">
        <v>8</v>
      </c>
      <c r="BF9" s="40" t="s">
        <v>9</v>
      </c>
      <c r="BG9" s="40" t="s">
        <v>10</v>
      </c>
      <c r="BH9" s="40" t="s">
        <v>1</v>
      </c>
      <c r="BI9" s="40" t="s">
        <v>2</v>
      </c>
      <c r="BJ9" s="40" t="s">
        <v>14</v>
      </c>
      <c r="BK9" s="40" t="s">
        <v>15</v>
      </c>
      <c r="BL9" s="40" t="s">
        <v>3</v>
      </c>
      <c r="BM9" s="40" t="s">
        <v>47</v>
      </c>
      <c r="BN9" s="40" t="s">
        <v>48</v>
      </c>
      <c r="BO9" s="40" t="s">
        <v>6</v>
      </c>
      <c r="BP9" s="40" t="s">
        <v>7</v>
      </c>
      <c r="BQ9" s="40" t="s">
        <v>8</v>
      </c>
      <c r="BR9" s="40" t="s">
        <v>9</v>
      </c>
      <c r="BS9" s="40" t="s">
        <v>10</v>
      </c>
      <c r="BT9" s="40" t="s">
        <v>1</v>
      </c>
      <c r="BU9" s="40" t="s">
        <v>2</v>
      </c>
      <c r="BV9" s="40" t="s">
        <v>14</v>
      </c>
      <c r="BW9" s="40" t="s">
        <v>15</v>
      </c>
      <c r="BX9" s="40" t="str">
        <f>""&amp;BW9&amp;"/"&amp;BV9&amp;""</f>
        <v>Apr/Mar</v>
      </c>
      <c r="BY9" s="40" t="str">
        <f>""&amp;BW9&amp;"/"&amp;BK9&amp;""</f>
        <v>Apr/Apr</v>
      </c>
    </row>
    <row r="10" spans="1:78" s="41" customFormat="1" ht="21.65" customHeight="1" x14ac:dyDescent="0.35">
      <c r="A10" s="49" t="str">
        <f>Beräkning!A9</f>
        <v>SE1</v>
      </c>
      <c r="B10" s="50">
        <v>5.7</v>
      </c>
      <c r="C10" s="51">
        <f>Beräkning!BB9</f>
        <v>68.525502422017723</v>
      </c>
      <c r="D10" s="51">
        <f>Beräkning!BC9</f>
        <v>76.086555706407864</v>
      </c>
      <c r="E10" s="51">
        <f>Beräkning!BD9</f>
        <v>76.508942190040386</v>
      </c>
      <c r="F10" s="51">
        <f>Beräkning!BE9</f>
        <v>73.956185783007328</v>
      </c>
      <c r="G10" s="51">
        <f>Beräkning!BF9</f>
        <v>89.420224267109162</v>
      </c>
      <c r="H10" s="51">
        <f>Beräkning!BG9</f>
        <v>111.70613968924424</v>
      </c>
      <c r="I10" s="51">
        <f>Beräkning!BH9</f>
        <v>95.095623606711257</v>
      </c>
      <c r="J10" s="51">
        <f>Beräkning!BI9</f>
        <v>70.238514272305181</v>
      </c>
      <c r="K10" s="51">
        <f>Beräkning!BJ9</f>
        <v>90.047099445198711</v>
      </c>
      <c r="L10" s="51">
        <f>Beräkning!BK9</f>
        <v>135.19887363604363</v>
      </c>
      <c r="M10" s="51">
        <f>Beräkning!BL9</f>
        <v>132.83049228138987</v>
      </c>
      <c r="N10" s="51">
        <f>Beräkning!BM9</f>
        <v>102.32144952313907</v>
      </c>
      <c r="O10" s="51">
        <f>Beräkning!BN9</f>
        <v>104.70994451987062</v>
      </c>
      <c r="P10" s="51">
        <f>Beräkning!BO9</f>
        <v>124.95097299743551</v>
      </c>
      <c r="Q10" s="51">
        <f>Beräkning!BP9</f>
        <v>118.01176648061546</v>
      </c>
      <c r="R10" s="51">
        <f>Beräkning!BQ9</f>
        <v>146.74075191498633</v>
      </c>
      <c r="S10" s="51">
        <f>Beräkning!BR9</f>
        <v>158.24575518345318</v>
      </c>
      <c r="T10" s="51">
        <f>Beräkning!BS9</f>
        <v>154.32191884145422</v>
      </c>
      <c r="U10" s="51">
        <f>Beräkning!BT9</f>
        <v>102.96173379594708</v>
      </c>
      <c r="V10" s="51">
        <f>Beräkning!BU9</f>
        <v>133.23946967030389</v>
      </c>
      <c r="W10" s="51">
        <f>Beräkning!BV9</f>
        <v>171.44365666012973</v>
      </c>
      <c r="X10" s="51">
        <f>Beräkning!BW9</f>
        <v>108.93380935619585</v>
      </c>
      <c r="Y10" s="51">
        <f>Beräkning!BX9</f>
        <v>103.57184760563854</v>
      </c>
      <c r="Z10" s="51">
        <f>Beräkning!BY9</f>
        <v>98.754630328019985</v>
      </c>
      <c r="AA10" s="51">
        <f>Beräkning!BZ9</f>
        <v>149.02867870132917</v>
      </c>
      <c r="AB10" s="51">
        <f>Beräkning!CA9</f>
        <v>157.34902197415397</v>
      </c>
      <c r="AC10" s="51">
        <f>Beräkning!CB9</f>
        <v>146.00660397914885</v>
      </c>
      <c r="AD10" s="51">
        <f>Beräkning!CC9</f>
        <v>97.988635792226077</v>
      </c>
      <c r="AE10" s="51">
        <f>Beräkning!CD9</f>
        <v>90.985736075493207</v>
      </c>
      <c r="AF10" s="51">
        <f>Beräkning!CE9</f>
        <v>229.15975260220245</v>
      </c>
      <c r="AG10" s="51">
        <f>Beräkning!CF9</f>
        <v>144.96572300162583</v>
      </c>
      <c r="AH10" s="51">
        <f>Beräkning!CG9</f>
        <v>264.94192185850051</v>
      </c>
      <c r="AI10" s="51">
        <f>Beräkning!CH9</f>
        <v>405.54466066609677</v>
      </c>
      <c r="AJ10" s="51">
        <f>Beräkning!CI9</f>
        <v>183.67777945391464</v>
      </c>
      <c r="AK10" s="51">
        <f>Beräkning!CJ9</f>
        <v>152.92066844337171</v>
      </c>
      <c r="AL10" s="51">
        <f>Beräkning!CK9</f>
        <v>160.39623874893147</v>
      </c>
      <c r="AM10" s="51">
        <f>Beräkning!CL9</f>
        <v>177.12073213657163</v>
      </c>
      <c r="AN10" s="51">
        <f>Beräkning!CM9</f>
        <v>112.25088416218301</v>
      </c>
      <c r="AO10" s="51">
        <f>Beräkning!CN9</f>
        <v>152.20998642329161</v>
      </c>
      <c r="AP10" s="51">
        <f>Beräkning!CO9</f>
        <v>128.39375806640854</v>
      </c>
      <c r="AQ10" s="51">
        <f>Beräkning!CP9</f>
        <v>105.5329277082181</v>
      </c>
      <c r="AR10" s="51">
        <f>Beräkning!CQ9</f>
        <v>83.9509897588039</v>
      </c>
      <c r="AS10" s="51">
        <f>Beräkning!CR9</f>
        <v>95.167697490823144</v>
      </c>
      <c r="AT10" s="51">
        <f>Beräkning!CS9</f>
        <v>167.78464993882102</v>
      </c>
      <c r="AU10" s="51">
        <f>Beräkning!CT9</f>
        <v>187.39377482777692</v>
      </c>
      <c r="AV10" s="51">
        <f>Beräkning!CU9</f>
        <v>174.12379946698852</v>
      </c>
      <c r="AW10" s="51">
        <f>Beräkning!CV9</f>
        <v>146.81282579909822</v>
      </c>
      <c r="AX10" s="51">
        <f>Beräkning!CW9</f>
        <v>166.61638256147231</v>
      </c>
      <c r="AY10" s="51">
        <f>Beräkning!CX9</f>
        <v>156.32490236502906</v>
      </c>
      <c r="AZ10" s="51">
        <f>Beräkning!CY9</f>
        <v>101.3023583245336</v>
      </c>
      <c r="BA10" s="51">
        <f>Beräkning!CZ9</f>
        <v>112.03298637300749</v>
      </c>
      <c r="BB10" s="51">
        <f>Beräkning!DA9</f>
        <v>106.18326880206499</v>
      </c>
      <c r="BC10" s="51">
        <f>Beräkning!DB9</f>
        <v>86.587553007827566</v>
      </c>
      <c r="BD10" s="51">
        <f>Beräkning!DC9</f>
        <v>87.78263857461323</v>
      </c>
      <c r="BE10" s="51">
        <f>Beräkning!DD9</f>
        <v>92.857980925562757</v>
      </c>
      <c r="BF10" s="51">
        <f>Beräkning!DE9</f>
        <v>113.57167999195454</v>
      </c>
      <c r="BG10" s="51">
        <f>Beräkning!DF9</f>
        <v>92.832838872965596</v>
      </c>
      <c r="BH10" s="51">
        <f>Beräkning!DG9</f>
        <v>113.4057424448132</v>
      </c>
      <c r="BI10" s="51">
        <f>Beräkning!DH9</f>
        <v>95.166021353983325</v>
      </c>
      <c r="BJ10" s="51">
        <f>Beräkning!DI9</f>
        <v>100.06536933675265</v>
      </c>
      <c r="BK10" s="51">
        <f>Beräkning!DJ9</f>
        <v>97.703692529458095</v>
      </c>
      <c r="BL10" s="51">
        <f>Beräkning!DK9</f>
        <v>97.192470793315564</v>
      </c>
      <c r="BM10" s="51">
        <f>Beräkning!DL9</f>
        <v>78.691272355475107</v>
      </c>
      <c r="BN10" s="51">
        <f>Beräkning!DM9</f>
        <v>96.362783057608809</v>
      </c>
      <c r="BO10" s="51">
        <f>Beräkning!DN9</f>
        <v>113.36551516065771</v>
      </c>
      <c r="BP10" s="51">
        <f>Beräkning!DO9</f>
        <v>102.53767117547477</v>
      </c>
      <c r="BQ10" s="51">
        <f>Beräkning!DP9</f>
        <v>97.396959487772577</v>
      </c>
      <c r="BR10" s="51">
        <f>Beräkning!DQ9</f>
        <v>135.54248168820504</v>
      </c>
      <c r="BS10" s="51">
        <f>Beräkning!DR9</f>
        <v>126.57850186889259</v>
      </c>
      <c r="BT10" s="51">
        <f>Beräkning!DS9</f>
        <v>231.02237600267918</v>
      </c>
      <c r="BU10" s="51">
        <f>Beräkning!DT9</f>
        <v>240.32018701104073</v>
      </c>
      <c r="BV10" s="51">
        <f>Beräkning!DU9</f>
        <v>94.385647355224364</v>
      </c>
      <c r="BW10" s="51">
        <f>Beräkning!DV9</f>
        <v>100.79349438845497</v>
      </c>
      <c r="BX10" s="51">
        <f>BW10/BV10*100-100</f>
        <v>6.7890057575326068</v>
      </c>
      <c r="BY10" s="51">
        <f>BW10/BK10*100-100</f>
        <v>3.1624207632329586</v>
      </c>
    </row>
    <row r="11" spans="1:78" s="41" customFormat="1" ht="21.65" customHeight="1" x14ac:dyDescent="0.35">
      <c r="A11" s="42" t="str">
        <f>Beräkning!A10</f>
        <v>SE2</v>
      </c>
      <c r="B11" s="43">
        <v>9.9</v>
      </c>
      <c r="C11" s="44">
        <f>Beräkning!BB10</f>
        <v>68.525502422017723</v>
      </c>
      <c r="D11" s="44">
        <f>Beräkning!BC10</f>
        <v>76.086555706407864</v>
      </c>
      <c r="E11" s="44">
        <f>Beräkning!BD10</f>
        <v>76.508942190040386</v>
      </c>
      <c r="F11" s="44">
        <f>Beräkning!BE10</f>
        <v>73.956185783007328</v>
      </c>
      <c r="G11" s="44">
        <f>Beräkning!BF10</f>
        <v>89.430281088148021</v>
      </c>
      <c r="H11" s="44">
        <f>Beräkning!BG10</f>
        <v>111.70613968924424</v>
      </c>
      <c r="I11" s="44">
        <f>Beräkning!BH10</f>
        <v>95.095623606711257</v>
      </c>
      <c r="J11" s="44">
        <f>Beräkning!BI10</f>
        <v>70.238514272305181</v>
      </c>
      <c r="K11" s="44">
        <f>Beräkning!BJ10</f>
        <v>90.047099445198711</v>
      </c>
      <c r="L11" s="44">
        <f>Beräkning!BK10</f>
        <v>135.19887363604363</v>
      </c>
      <c r="M11" s="44">
        <f>Beräkning!BL10</f>
        <v>132.83049228138987</v>
      </c>
      <c r="N11" s="44">
        <f>Beräkning!BM10</f>
        <v>102.32144952313907</v>
      </c>
      <c r="O11" s="44">
        <f>Beräkning!BN10</f>
        <v>104.57250129900603</v>
      </c>
      <c r="P11" s="44">
        <f>Beräkning!BO10</f>
        <v>124.95097299743551</v>
      </c>
      <c r="Q11" s="44">
        <f>Beräkning!BP10</f>
        <v>118.01176648061546</v>
      </c>
      <c r="R11" s="44">
        <f>Beräkning!BQ10</f>
        <v>148.11183184995224</v>
      </c>
      <c r="S11" s="44">
        <f>Beräkning!BR10</f>
        <v>158.24575518345318</v>
      </c>
      <c r="T11" s="44">
        <f>Beräkning!BS10</f>
        <v>154.32191884145422</v>
      </c>
      <c r="U11" s="44">
        <f>Beräkning!BT10</f>
        <v>102.96173379594708</v>
      </c>
      <c r="V11" s="44">
        <f>Beräkning!BU10</f>
        <v>133.23946967030389</v>
      </c>
      <c r="W11" s="44">
        <f>Beräkning!BV10</f>
        <v>171.44365666012973</v>
      </c>
      <c r="X11" s="44">
        <f>Beräkning!BW10</f>
        <v>108.93380935619585</v>
      </c>
      <c r="Y11" s="44">
        <f>Beräkning!BX10</f>
        <v>103.57184760563854</v>
      </c>
      <c r="Z11" s="44">
        <f>Beräkning!BY10</f>
        <v>98.754630328019985</v>
      </c>
      <c r="AA11" s="44">
        <f>Beräkning!BZ10</f>
        <v>150.27069609962956</v>
      </c>
      <c r="AB11" s="44">
        <f>Beräkning!CA10</f>
        <v>157.34902197415397</v>
      </c>
      <c r="AC11" s="44">
        <f>Beräkning!CB10</f>
        <v>146.00660397914885</v>
      </c>
      <c r="AD11" s="44">
        <f>Beräkning!CC10</f>
        <v>97.988635792226077</v>
      </c>
      <c r="AE11" s="44">
        <f>Beräkning!CD10</f>
        <v>147.26538274584738</v>
      </c>
      <c r="AF11" s="44">
        <f>Beräkning!CE10</f>
        <v>229.83691188548633</v>
      </c>
      <c r="AG11" s="44">
        <f>Beräkning!CF10</f>
        <v>146.36194498918894</v>
      </c>
      <c r="AH11" s="44">
        <f>Beräkning!CG10</f>
        <v>264.94192185850051</v>
      </c>
      <c r="AI11" s="44">
        <f>Beräkning!CH10</f>
        <v>405.67372320276229</v>
      </c>
      <c r="AJ11" s="44">
        <f>Beräkning!CI10</f>
        <v>183.67777945391464</v>
      </c>
      <c r="AK11" s="44">
        <f>Beräkning!CJ10</f>
        <v>152.92066844337171</v>
      </c>
      <c r="AL11" s="44">
        <f>Beräkning!CK10</f>
        <v>160.39623874893147</v>
      </c>
      <c r="AM11" s="44">
        <f>Beräkning!CL10</f>
        <v>177.12073213657163</v>
      </c>
      <c r="AN11" s="44">
        <f>Beräkning!CM10</f>
        <v>112.36486146729018</v>
      </c>
      <c r="AO11" s="44">
        <f>Beräkning!CN10</f>
        <v>152.20998642329161</v>
      </c>
      <c r="AP11" s="44">
        <f>Beräkning!CO10</f>
        <v>128.39375806640854</v>
      </c>
      <c r="AQ11" s="44">
        <f>Beräkning!CP10</f>
        <v>105.5329277082181</v>
      </c>
      <c r="AR11" s="44">
        <f>Beräkning!CQ10</f>
        <v>83.9509897588039</v>
      </c>
      <c r="AS11" s="44">
        <f>Beräkning!CR10</f>
        <v>95.167697490823144</v>
      </c>
      <c r="AT11" s="44">
        <f>Beräkning!CS10</f>
        <v>167.78464993882102</v>
      </c>
      <c r="AU11" s="44">
        <f>Beräkning!CT10</f>
        <v>187.39377482777692</v>
      </c>
      <c r="AV11" s="44">
        <f>Beräkning!CU10</f>
        <v>174.32158361408625</v>
      </c>
      <c r="AW11" s="44">
        <f>Beräkning!CV10</f>
        <v>147.06759859874961</v>
      </c>
      <c r="AX11" s="44">
        <f>Beräkning!CW10</f>
        <v>166.61638256147231</v>
      </c>
      <c r="AY11" s="44">
        <f>Beräkning!CX10</f>
        <v>156.87299911164749</v>
      </c>
      <c r="AZ11" s="44">
        <f>Beräkning!CY10</f>
        <v>101.3023583245336</v>
      </c>
      <c r="BA11" s="44">
        <f>Beräkning!CZ10</f>
        <v>112.03298637300749</v>
      </c>
      <c r="BB11" s="44">
        <f>Beräkning!DA10</f>
        <v>106.08437672851612</v>
      </c>
      <c r="BC11" s="44">
        <f>Beräkning!DB10</f>
        <v>86.005933524412939</v>
      </c>
      <c r="BD11" s="44">
        <f>Beräkning!DC10</f>
        <v>89.991786929484917</v>
      </c>
      <c r="BE11" s="44">
        <f>Beräkning!DD10</f>
        <v>94.398350681349626</v>
      </c>
      <c r="BF11" s="44">
        <f>Beräkning!DE10</f>
        <v>102.0666767234877</v>
      </c>
      <c r="BG11" s="44">
        <f>Beräkning!DF10</f>
        <v>90.533179128744067</v>
      </c>
      <c r="BH11" s="44">
        <f>Beräkning!DG10</f>
        <v>114.32929384354939</v>
      </c>
      <c r="BI11" s="44">
        <f>Beräkning!DH10</f>
        <v>97.861249392400396</v>
      </c>
      <c r="BJ11" s="44">
        <f>Beräkning!DI10</f>
        <v>91.931077253146952</v>
      </c>
      <c r="BK11" s="44">
        <f>Beräkning!DJ10</f>
        <v>97.393607214092953</v>
      </c>
      <c r="BL11" s="44">
        <f>Beräkning!DK10</f>
        <v>100.37880692579742</v>
      </c>
      <c r="BM11" s="44">
        <f>Beräkning!DL10</f>
        <v>81.94968237206885</v>
      </c>
      <c r="BN11" s="44">
        <f>Beräkning!DM10</f>
        <v>100.31678986272439</v>
      </c>
      <c r="BO11" s="44">
        <f>Beräkning!DN10</f>
        <v>112.21736142538677</v>
      </c>
      <c r="BP11" s="44">
        <f>Beräkning!DO10</f>
        <v>100.93025594609544</v>
      </c>
      <c r="BQ11" s="44">
        <f>Beräkning!DP10</f>
        <v>96.151589815792562</v>
      </c>
      <c r="BR11" s="44">
        <f>Beräkning!DQ10</f>
        <v>131.12921338898107</v>
      </c>
      <c r="BS11" s="44">
        <f>Beräkning!DR10</f>
        <v>127.33443958364761</v>
      </c>
      <c r="BT11" s="44">
        <f>Beräkning!DS10</f>
        <v>218.16429493303838</v>
      </c>
      <c r="BU11" s="44">
        <f>Beräkning!DT10</f>
        <v>225.37838789158747</v>
      </c>
      <c r="BV11" s="44">
        <f>Beräkning!DU10</f>
        <v>95.764402205796088</v>
      </c>
      <c r="BW11" s="44">
        <f>Beräkning!DV10</f>
        <v>105.34687651899901</v>
      </c>
      <c r="BX11" s="44">
        <f t="shared" ref="BX11:BX14" si="0">BW11/BV11*100-100</f>
        <v>10.006300976651389</v>
      </c>
      <c r="BY11" s="44">
        <f t="shared" ref="BY11:BY14" si="1">BW11/BK11*100-100</f>
        <v>8.1661102123704978</v>
      </c>
      <c r="BZ11" s="45"/>
    </row>
    <row r="12" spans="1:78" s="41" customFormat="1" ht="21.65" customHeight="1" x14ac:dyDescent="0.35">
      <c r="A12" s="49" t="str">
        <f>Beräkning!A11</f>
        <v>SE3</v>
      </c>
      <c r="B12" s="50">
        <v>65.900000000000006</v>
      </c>
      <c r="C12" s="51">
        <f>Beräkning!BB11</f>
        <v>75.336150595466762</v>
      </c>
      <c r="D12" s="51">
        <f>Beräkning!BC11</f>
        <v>81.581452838697814</v>
      </c>
      <c r="E12" s="51">
        <f>Beräkning!BD11</f>
        <v>100.53617063922897</v>
      </c>
      <c r="F12" s="51">
        <f>Beräkning!BE11</f>
        <v>74.432510982311371</v>
      </c>
      <c r="G12" s="51">
        <f>Beräkning!BF11</f>
        <v>116.93530875745375</v>
      </c>
      <c r="H12" s="51">
        <f>Beräkning!BG11</f>
        <v>117.16748233643455</v>
      </c>
      <c r="I12" s="51">
        <f>Beräkning!BH11</f>
        <v>97.409343733818844</v>
      </c>
      <c r="J12" s="51">
        <f>Beräkning!BI11</f>
        <v>99.26840267918287</v>
      </c>
      <c r="K12" s="51">
        <f>Beräkning!BJ11</f>
        <v>111.703886819556</v>
      </c>
      <c r="L12" s="51">
        <f>Beräkning!BK11</f>
        <v>141.39370959929178</v>
      </c>
      <c r="M12" s="51">
        <f>Beräkning!BL11</f>
        <v>149.03372362992533</v>
      </c>
      <c r="N12" s="51">
        <f>Beräkning!BM11</f>
        <v>120.90230336234109</v>
      </c>
      <c r="O12" s="51">
        <f>Beräkning!BN11</f>
        <v>115.72099082997877</v>
      </c>
      <c r="P12" s="51">
        <f>Beräkning!BO11</f>
        <v>132.1251398887571</v>
      </c>
      <c r="Q12" s="51">
        <f>Beräkning!BP11</f>
        <v>126.77345537757436</v>
      </c>
      <c r="R12" s="51">
        <f>Beräkning!BQ11</f>
        <v>158.08849321017556</v>
      </c>
      <c r="S12" s="51">
        <f>Beräkning!BR11</f>
        <v>171.56458267216752</v>
      </c>
      <c r="T12" s="51">
        <f>Beräkning!BS11</f>
        <v>212.85807346038851</v>
      </c>
      <c r="U12" s="51">
        <f>Beräkning!BT11</f>
        <v>167.62264277004792</v>
      </c>
      <c r="V12" s="51">
        <f>Beräkning!BU11</f>
        <v>198.96440561893462</v>
      </c>
      <c r="W12" s="51">
        <f>Beräkning!BV11</f>
        <v>361.36230770515624</v>
      </c>
      <c r="X12" s="51">
        <f>Beräkning!BW11</f>
        <v>234.39843658654723</v>
      </c>
      <c r="Y12" s="51">
        <f>Beräkning!BX11</f>
        <v>189.54717800531157</v>
      </c>
      <c r="Z12" s="51">
        <f>Beräkning!BY11</f>
        <v>277.82324742354137</v>
      </c>
      <c r="AA12" s="51">
        <f>Beräkning!BZ11</f>
        <v>209.14997745076747</v>
      </c>
      <c r="AB12" s="51">
        <f>Beräkning!CA11</f>
        <v>231.94474602882963</v>
      </c>
      <c r="AC12" s="51">
        <f>Beräkning!CB11</f>
        <v>271.10691676827736</v>
      </c>
      <c r="AD12" s="51">
        <f>Beräkning!CC11</f>
        <v>204.80215136381096</v>
      </c>
      <c r="AE12" s="51">
        <f>Beräkning!CD11</f>
        <v>432.68970585778942</v>
      </c>
      <c r="AF12" s="51">
        <f>Beräkning!CE11</f>
        <v>442.02007716848442</v>
      </c>
      <c r="AG12" s="51">
        <f>Beräkning!CF11</f>
        <v>194.8337202892983</v>
      </c>
      <c r="AH12" s="51">
        <f>Beräkning!CG11</f>
        <v>278.74359017187527</v>
      </c>
      <c r="AI12" s="51">
        <f>Beräkning!CH11</f>
        <v>509.47568858674765</v>
      </c>
      <c r="AJ12" s="51">
        <f>Beräkning!CI11</f>
        <v>220.11057475488144</v>
      </c>
      <c r="AK12" s="51">
        <f>Beräkning!CJ11</f>
        <v>203.3422973492124</v>
      </c>
      <c r="AL12" s="51">
        <f>Beräkning!CK11</f>
        <v>200.13696570846346</v>
      </c>
      <c r="AM12" s="51">
        <f>Beräkning!CL11</f>
        <v>180.22348794868796</v>
      </c>
      <c r="AN12" s="51">
        <f>Beräkning!CM11</f>
        <v>130.65025305249796</v>
      </c>
      <c r="AO12" s="51">
        <f>Beräkning!CN11</f>
        <v>154.09477358900264</v>
      </c>
      <c r="AP12" s="51">
        <f>Beräkning!CO11</f>
        <v>128.36526416008283</v>
      </c>
      <c r="AQ12" s="51">
        <f>Beräkning!CP11</f>
        <v>127.20773689221465</v>
      </c>
      <c r="AR12" s="51">
        <f>Beräkning!CQ11</f>
        <v>106.10165528069618</v>
      </c>
      <c r="AS12" s="51">
        <f>Beräkning!CR11</f>
        <v>120.69852511316373</v>
      </c>
      <c r="AT12" s="51">
        <f>Beräkning!CS11</f>
        <v>202.66080943393069</v>
      </c>
      <c r="AU12" s="51">
        <f>Beräkning!CT11</f>
        <v>197.72336267517412</v>
      </c>
      <c r="AV12" s="51">
        <f>Beräkning!CU11</f>
        <v>205.60724247941334</v>
      </c>
      <c r="AW12" s="51">
        <f>Beräkning!CV11</f>
        <v>155.57968230636888</v>
      </c>
      <c r="AX12" s="51">
        <f>Beräkning!CW11</f>
        <v>170.82964472431473</v>
      </c>
      <c r="AY12" s="51">
        <f>Beräkning!CX11</f>
        <v>165.55145400791727</v>
      </c>
      <c r="AZ12" s="51">
        <f>Beräkning!CY11</f>
        <v>111.0992333260953</v>
      </c>
      <c r="BA12" s="51">
        <f>Beräkning!CZ11</f>
        <v>117.03385725500677</v>
      </c>
      <c r="BB12" s="51">
        <f>Beräkning!DA11</f>
        <v>106.0949740266248</v>
      </c>
      <c r="BC12" s="51">
        <f>Beräkning!DB11</f>
        <v>85.753896006280371</v>
      </c>
      <c r="BD12" s="51">
        <f>Beräkning!DC11</f>
        <v>98.942691543202656</v>
      </c>
      <c r="BE12" s="51">
        <f>Beräkning!DD11</f>
        <v>109.86153100937047</v>
      </c>
      <c r="BF12" s="51">
        <f>Beräkning!DE11</f>
        <v>183.32024921077686</v>
      </c>
      <c r="BG12" s="51">
        <f>Beräkning!DF11</f>
        <v>168.78685129198749</v>
      </c>
      <c r="BH12" s="51">
        <f>Beräkning!DG11</f>
        <v>179.29813425980058</v>
      </c>
      <c r="BI12" s="51">
        <f>Beräkning!DH11</f>
        <v>202.02274967011306</v>
      </c>
      <c r="BJ12" s="51">
        <f>Beräkning!DI11</f>
        <v>158.19706358883562</v>
      </c>
      <c r="BK12" s="51">
        <f>Beräkning!DJ11</f>
        <v>136.14224389917985</v>
      </c>
      <c r="BL12" s="51">
        <f>Beräkning!DK11</f>
        <v>145.05670714393091</v>
      </c>
      <c r="BM12" s="51">
        <f>Beräkning!DL11</f>
        <v>111.38485693764719</v>
      </c>
      <c r="BN12" s="51">
        <f>Beräkning!DM11</f>
        <v>135.15007766957856</v>
      </c>
      <c r="BO12" s="51">
        <f>Beräkning!DN11</f>
        <v>154.44052848719701</v>
      </c>
      <c r="BP12" s="51">
        <f>Beräkning!DO11</f>
        <v>160.72925888189212</v>
      </c>
      <c r="BQ12" s="51">
        <f>Beräkning!DP11</f>
        <v>178.23748517596755</v>
      </c>
      <c r="BR12" s="51">
        <f>Beräkning!DQ11</f>
        <v>189.65574838397166</v>
      </c>
      <c r="BS12" s="51">
        <f>Beräkning!DR11</f>
        <v>159.64689572232706</v>
      </c>
      <c r="BT12" s="51">
        <f>Beräkning!DS11</f>
        <v>241.27010639897105</v>
      </c>
      <c r="BU12" s="51">
        <f>Beräkning!DT11</f>
        <v>244.25328634184632</v>
      </c>
      <c r="BV12" s="51">
        <f>Beräkning!DU11</f>
        <v>158.11521822646108</v>
      </c>
      <c r="BW12" s="51">
        <f>Beräkning!DV11</f>
        <v>153.80747966393292</v>
      </c>
      <c r="BX12" s="51">
        <f t="shared" si="0"/>
        <v>-2.7244300775390258</v>
      </c>
      <c r="BY12" s="51">
        <f t="shared" si="1"/>
        <v>12.975572650201855</v>
      </c>
    </row>
    <row r="13" spans="1:78" s="41" customFormat="1" ht="21.65" customHeight="1" thickBot="1" x14ac:dyDescent="0.4">
      <c r="A13" s="42" t="str">
        <f>Beräkning!A12</f>
        <v>SE4</v>
      </c>
      <c r="B13" s="43">
        <v>18.5</v>
      </c>
      <c r="C13" s="44">
        <f>Beräkning!BB12</f>
        <v>81.308532147189652</v>
      </c>
      <c r="D13" s="44">
        <f>Beräkning!BC12</f>
        <v>81.209866558835429</v>
      </c>
      <c r="E13" s="44">
        <f>Beräkning!BD12</f>
        <v>98.17226041245452</v>
      </c>
      <c r="F13" s="44">
        <f>Beräkning!BE12</f>
        <v>95.440355843105522</v>
      </c>
      <c r="G13" s="44">
        <f>Beräkning!BF12</f>
        <v>124.48847553578648</v>
      </c>
      <c r="H13" s="44">
        <f>Beräkning!BG12</f>
        <v>117.09017387788111</v>
      </c>
      <c r="I13" s="44">
        <f>Beräkning!BH12</f>
        <v>101.31176708451275</v>
      </c>
      <c r="J13" s="44">
        <f>Beräkning!BI12</f>
        <v>114.27254346947029</v>
      </c>
      <c r="K13" s="44">
        <f>Beräkning!BJ12</f>
        <v>118.61221188839465</v>
      </c>
      <c r="L13" s="44">
        <f>Beräkning!BK12</f>
        <v>138.81116053376465</v>
      </c>
      <c r="M13" s="44">
        <f>Beräkning!BL12</f>
        <v>145.54630004043671</v>
      </c>
      <c r="N13" s="44">
        <f>Beräkning!BM12</f>
        <v>131.818843509907</v>
      </c>
      <c r="O13" s="44">
        <f>Beräkning!BN12</f>
        <v>127.39991912656691</v>
      </c>
      <c r="P13" s="44">
        <f>Beräkning!BO12</f>
        <v>135.98059037606149</v>
      </c>
      <c r="Q13" s="44">
        <f>Beräkning!BP12</f>
        <v>177.17428224828146</v>
      </c>
      <c r="R13" s="44">
        <f>Beräkning!BQ12</f>
        <v>169.76789324706834</v>
      </c>
      <c r="S13" s="44">
        <f>Beräkning!BR12</f>
        <v>195.93044884755361</v>
      </c>
      <c r="T13" s="44">
        <f>Beräkning!BS12</f>
        <v>256.01940962393854</v>
      </c>
      <c r="U13" s="44">
        <f>Beräkning!BT12</f>
        <v>198.1140315406389</v>
      </c>
      <c r="V13" s="44">
        <f>Beräkning!BU12</f>
        <v>239.63606955115245</v>
      </c>
      <c r="W13" s="44">
        <f>Beräkning!BV12</f>
        <v>360.67448443186413</v>
      </c>
      <c r="X13" s="44">
        <f>Beräkning!BW12</f>
        <v>235.12494945410432</v>
      </c>
      <c r="Y13" s="44">
        <f>Beräkning!BX12</f>
        <v>193.86817630408413</v>
      </c>
      <c r="Z13" s="44">
        <f>Beräkning!BY12</f>
        <v>308.18762636473917</v>
      </c>
      <c r="AA13" s="44">
        <f>Beräkning!BZ12</f>
        <v>242.38414880711687</v>
      </c>
      <c r="AB13" s="44">
        <f>Beräkning!CA12</f>
        <v>283.28022644561264</v>
      </c>
      <c r="AC13" s="44">
        <f>Beräkning!CB12</f>
        <v>349.97331176708451</v>
      </c>
      <c r="AD13" s="44">
        <f>Beräkning!CC12</f>
        <v>256.3930448847554</v>
      </c>
      <c r="AE13" s="44">
        <f>Beräkning!CD12</f>
        <v>551.53740396279818</v>
      </c>
      <c r="AF13" s="44">
        <f>Beräkning!CE12</f>
        <v>449.1160533764658</v>
      </c>
      <c r="AG13" s="44">
        <f>Beräkning!CF12</f>
        <v>189.66761019005256</v>
      </c>
      <c r="AH13" s="44">
        <f>Beräkning!CG12</f>
        <v>276.32349373230892</v>
      </c>
      <c r="AI13" s="44">
        <f>Beräkning!CH12</f>
        <v>497.28588758592798</v>
      </c>
      <c r="AJ13" s="44">
        <f>Beräkning!CI12</f>
        <v>232.30893651435505</v>
      </c>
      <c r="AK13" s="44">
        <f>Beräkning!CJ12</f>
        <v>229.66761019005259</v>
      </c>
      <c r="AL13" s="44">
        <f>Beräkning!CK12</f>
        <v>211.86575010109183</v>
      </c>
      <c r="AM13" s="44">
        <f>Beräkning!CL12</f>
        <v>182.87909421754955</v>
      </c>
      <c r="AN13" s="44">
        <f>Beräkning!CM12</f>
        <v>182.29033562474729</v>
      </c>
      <c r="AO13" s="44">
        <f>Beräkning!CN12</f>
        <v>230.64132632430247</v>
      </c>
      <c r="AP13" s="44">
        <f>Beräkning!CO12</f>
        <v>130.94541043267284</v>
      </c>
      <c r="AQ13" s="44">
        <f>Beräkning!CP12</f>
        <v>143.52931661949049</v>
      </c>
      <c r="AR13" s="44">
        <f>Beräkning!CQ12</f>
        <v>146.43267286696323</v>
      </c>
      <c r="AS13" s="44">
        <f>Beräkning!CR12</f>
        <v>121.54630004043672</v>
      </c>
      <c r="AT13" s="44">
        <f>Beräkning!CS12</f>
        <v>200.42862919530938</v>
      </c>
      <c r="AU13" s="44">
        <f>Beräkning!CT12</f>
        <v>193.19530934088149</v>
      </c>
      <c r="AV13" s="44">
        <f>Beräkning!CU12</f>
        <v>205.13061059441972</v>
      </c>
      <c r="AW13" s="44">
        <f>Beräkning!CV12</f>
        <v>158.86130206227253</v>
      </c>
      <c r="AX13" s="44">
        <f>Beräkning!CW12</f>
        <v>171.71694298422966</v>
      </c>
      <c r="AY13" s="44">
        <f>Beräkning!CX12</f>
        <v>170.24019409623938</v>
      </c>
      <c r="AZ13" s="44">
        <f>Beräkning!CY12</f>
        <v>151.03598867771936</v>
      </c>
      <c r="BA13" s="44">
        <f>Beräkning!CZ12</f>
        <v>170.64779619894864</v>
      </c>
      <c r="BB13" s="44">
        <f>Beräkning!DA12</f>
        <v>139.32066316215125</v>
      </c>
      <c r="BC13" s="44">
        <f>Beräkning!DB12</f>
        <v>143.51961180752122</v>
      </c>
      <c r="BD13" s="44">
        <f>Beräkning!DC12</f>
        <v>118.83542256368784</v>
      </c>
      <c r="BE13" s="44">
        <f>Beräkning!DD12</f>
        <v>117.99919126566923</v>
      </c>
      <c r="BF13" s="44">
        <f>Beräkning!DE12</f>
        <v>206.13991103922359</v>
      </c>
      <c r="BG13" s="44">
        <f>Beräkning!DF12</f>
        <v>181.39102304892842</v>
      </c>
      <c r="BH13" s="44">
        <f>Beräkning!DG12</f>
        <v>194.10917913465425</v>
      </c>
      <c r="BI13" s="44">
        <f>Beräkning!DH12</f>
        <v>239.01496158511927</v>
      </c>
      <c r="BJ13" s="44">
        <f>Beräkning!DI12</f>
        <v>168.80064698746463</v>
      </c>
      <c r="BK13" s="44">
        <f>Beräkning!DJ12</f>
        <v>165.37808329963607</v>
      </c>
      <c r="BL13" s="44">
        <f>Beräkning!DK12</f>
        <v>168.07440355843104</v>
      </c>
      <c r="BM13" s="44">
        <f>Beräkning!DL12</f>
        <v>136.83946623534169</v>
      </c>
      <c r="BN13" s="44">
        <f>Beräkning!DM12</f>
        <v>146.00242620299232</v>
      </c>
      <c r="BO13" s="44">
        <f>Beräkning!DN12</f>
        <v>189.45248685806712</v>
      </c>
      <c r="BP13" s="44">
        <f>Beräkning!DO12</f>
        <v>185.20016174686614</v>
      </c>
      <c r="BQ13" s="44">
        <f>Beräkning!DP12</f>
        <v>186.2547513141933</v>
      </c>
      <c r="BR13" s="44">
        <f>Beräkning!DQ12</f>
        <v>201.52850788515971</v>
      </c>
      <c r="BS13" s="44">
        <f>Beräkning!DR12</f>
        <v>175.95471087747677</v>
      </c>
      <c r="BT13" s="44">
        <f>Beräkning!DS12</f>
        <v>240.98503841488076</v>
      </c>
      <c r="BU13" s="44">
        <f>Beräkning!DT12</f>
        <v>241.46057420137487</v>
      </c>
      <c r="BV13" s="44">
        <f>Beräkning!DU12</f>
        <v>195.03437120905781</v>
      </c>
      <c r="BW13" s="44">
        <f>Beräkning!DV12</f>
        <v>165.86655883542255</v>
      </c>
      <c r="BX13" s="57">
        <f t="shared" si="0"/>
        <v>-14.955216453806599</v>
      </c>
      <c r="BY13" s="57">
        <f t="shared" si="1"/>
        <v>0.29536896669762314</v>
      </c>
      <c r="BZ13" s="45"/>
    </row>
    <row r="14" spans="1:78" s="41" customFormat="1" ht="21.65" customHeight="1" thickBot="1" x14ac:dyDescent="0.4">
      <c r="A14" s="52" t="s">
        <v>38</v>
      </c>
      <c r="B14" s="53">
        <v>100</v>
      </c>
      <c r="C14" s="54">
        <f>Beräkning!BB13</f>
        <v>75.378580067477458</v>
      </c>
      <c r="D14" s="54">
        <f>Beräkning!BC13</f>
        <v>80.655505424286034</v>
      </c>
      <c r="E14" s="54">
        <f>Beräkning!BD13</f>
        <v>96.350599609202291</v>
      </c>
      <c r="F14" s="54">
        <f>Beräkning!BE13</f>
        <v>78.244655550466859</v>
      </c>
      <c r="G14" s="54">
        <f>Beräkning!BF13</f>
        <v>114.0412870562344</v>
      </c>
      <c r="H14" s="54">
        <f>Beräkning!BG13</f>
        <v>116.30121081864047</v>
      </c>
      <c r="I14" s="54">
        <f>Beräkning!BH13</f>
        <v>97.770351713868436</v>
      </c>
      <c r="J14" s="54">
        <f>Beräkning!BI13</f>
        <v>97.515506133913135</v>
      </c>
      <c r="K14" s="54">
        <f>Beräkning!BJ13</f>
        <v>109.60346812689141</v>
      </c>
      <c r="L14" s="54">
        <f>Beräkning!BK13</f>
        <v>139.94954361190258</v>
      </c>
      <c r="M14" s="54">
        <f>Beräkning!BL13</f>
        <v>145.86084617549841</v>
      </c>
      <c r="N14" s="54">
        <f>Beräkning!BM13</f>
        <v>120.02325009072527</v>
      </c>
      <c r="O14" s="54">
        <f>Beräkning!BN13</f>
        <v>116.15026246160512</v>
      </c>
      <c r="P14" s="54">
        <f>Beräkning!BO13</f>
        <v>131.71922819386225</v>
      </c>
      <c r="Q14" s="54">
        <f>Beräkning!BP13</f>
        <v>134.7307848807296</v>
      </c>
      <c r="R14" s="54">
        <f>Beräkning!BQ13</f>
        <v>158.61467148851284</v>
      </c>
      <c r="S14" s="54">
        <f>Beräkning!BR13</f>
        <v>173.9945308263745</v>
      </c>
      <c r="T14" s="54">
        <f>Beräkning!BS13</f>
        <v>211.71128053009153</v>
      </c>
      <c r="U14" s="54">
        <f>Beräkning!BT13</f>
        <v>163.17644789264753</v>
      </c>
      <c r="V14" s="54">
        <f>Beräkning!BU13</f>
        <v>196.23557343840855</v>
      </c>
      <c r="W14" s="54">
        <f>Beräkning!BV13</f>
        <v>331.60775083657313</v>
      </c>
      <c r="X14" s="54">
        <f>Beräkning!BW13</f>
        <v>214.96035961911051</v>
      </c>
      <c r="Y14" s="54">
        <f>Beräkning!BX13</f>
        <v>176.93441114823551</v>
      </c>
      <c r="Z14" s="54">
        <f>Beräkning!BY13</f>
        <v>255.50595326076166</v>
      </c>
      <c r="AA14" s="54">
        <f>Beräkning!BZ13</f>
        <v>206.04233626921149</v>
      </c>
      <c r="AB14" s="54">
        <f>Beräkning!CA13</f>
        <v>229.80487695340511</v>
      </c>
      <c r="AC14" s="54">
        <f>Beräkning!CB13</f>
        <v>266.18155104795261</v>
      </c>
      <c r="AD14" s="54">
        <f>Beräkning!CC13</f>
        <v>197.68355823601848</v>
      </c>
      <c r="AE14" s="54">
        <f>Beräkning!CD13</f>
        <v>406.94239574154295</v>
      </c>
      <c r="AF14" s="54">
        <f>Beräkning!CE13</f>
        <v>410.19366090366617</v>
      </c>
      <c r="AG14" s="54">
        <f>Beräkning!CF13</f>
        <v>186.23680832082971</v>
      </c>
      <c r="AH14" s="54">
        <f>Beräkning!CG13</f>
        <v>276.14281207366906</v>
      </c>
      <c r="AI14" s="54">
        <f>Beräkning!CH13</f>
        <v>491.0201122371044</v>
      </c>
      <c r="AJ14" s="54">
        <f>Beräkning!CI13</f>
        <v>216.68375561343325</v>
      </c>
      <c r="AK14" s="54">
        <f>Beräkning!CJ13</f>
        <v>200.3467061154567</v>
      </c>
      <c r="AL14" s="54">
        <f>Beräkning!CK13</f>
        <v>196.10723741541275</v>
      </c>
      <c r="AM14" s="54">
        <f>Beräkning!CL13</f>
        <v>180.23074520173722</v>
      </c>
      <c r="AN14" s="54">
        <f>Beräkning!CM13</f>
        <v>137.34465053468057</v>
      </c>
      <c r="AO14" s="54">
        <f>Beräkning!CN13</f>
        <v>167.96185904718223</v>
      </c>
      <c r="AP14" s="54">
        <f>Beräkning!CO13</f>
        <v>128.84703626989881</v>
      </c>
      <c r="AQ14" s="54">
        <f>Beräkning!CP13</f>
        <v>126.84595890905723</v>
      </c>
      <c r="AR14" s="54">
        <f>Beräkning!CQ13</f>
        <v>110.1073897127404</v>
      </c>
      <c r="AS14" s="54">
        <f>Beräkning!CR13</f>
        <v>116.87255436562411</v>
      </c>
      <c r="AT14" s="54">
        <f>Beräkning!CS13</f>
        <v>196.80717520854864</v>
      </c>
      <c r="AU14" s="54">
        <f>Beräkning!CT13</f>
        <v>195.27425710413601</v>
      </c>
      <c r="AV14" s="54">
        <f>Beräkning!CU13</f>
        <v>200.62722910131393</v>
      </c>
      <c r="AW14" s="54">
        <f>Beräkning!CV13</f>
        <v>154.84437485324233</v>
      </c>
      <c r="AX14" s="54">
        <f>Beräkning!CW13</f>
        <v>170.33652600499556</v>
      </c>
      <c r="AY14" s="54">
        <f>Beräkning!CX13</f>
        <v>165.03379044588152</v>
      </c>
      <c r="AZ14" s="54">
        <f>Beräkning!CY13</f>
        <v>116.95922056590214</v>
      </c>
      <c r="BA14" s="54">
        <f>Beräkning!CZ13</f>
        <v>126.17230010204413</v>
      </c>
      <c r="BB14" s="54">
        <f>Beräkning!DA13</f>
        <v>112.24571018638453</v>
      </c>
      <c r="BC14" s="54">
        <f>Beräkning!DB13</f>
        <v>96.513023592893248</v>
      </c>
      <c r="BD14" s="54">
        <f>Beräkning!DC13</f>
        <v>101.10058420602476</v>
      </c>
      <c r="BE14" s="54">
        <f>Beräkning!DD13</f>
        <v>108.86694094953465</v>
      </c>
      <c r="BF14" s="54">
        <f>Beräkning!DE13</f>
        <v>175.52211452732502</v>
      </c>
      <c r="BG14" s="54">
        <f>Beräkning!DF13</f>
        <v>159.04213081497622</v>
      </c>
      <c r="BH14" s="54">
        <f>Beräkning!DG13</f>
        <v>171.85039602698535</v>
      </c>
      <c r="BI14" s="54">
        <f>Beräkning!DH13</f>
        <v>192.4634868328763</v>
      </c>
      <c r="BJ14" s="54">
        <f>Beräkning!DI13</f>
        <v>150.28488729798008</v>
      </c>
      <c r="BK14" s="54">
        <f>Beräkning!DJ13</f>
        <v>135.52376172836651</v>
      </c>
      <c r="BL14" s="54">
        <f>Beräkning!DK13</f>
        <v>142.16360738703315</v>
      </c>
      <c r="BM14" s="54">
        <f>Beräkning!DL13</f>
        <v>111.31634305454462</v>
      </c>
      <c r="BN14" s="54">
        <f>Beräkning!DM13</f>
        <v>131.49839086249926</v>
      </c>
      <c r="BO14" s="54">
        <f>Beräkning!DN13</f>
        <v>154.39637148707604</v>
      </c>
      <c r="BP14" s="54">
        <f>Beräkning!DO13</f>
        <v>156.01935412200265</v>
      </c>
      <c r="BQ14" s="54">
        <f>Beräkning!DP13</f>
        <v>166.98626580665487</v>
      </c>
      <c r="BR14" s="54">
        <f>Beräkning!DQ13</f>
        <v>182.97362572552868</v>
      </c>
      <c r="BS14" s="54">
        <f>Beräkning!DR13</f>
        <v>157.58000991865475</v>
      </c>
      <c r="BT14" s="54">
        <f>Beräkning!DS13</f>
        <v>238.34577285419837</v>
      </c>
      <c r="BU14" s="54">
        <f>Beräkning!DT13</f>
        <v>241.64383298742757</v>
      </c>
      <c r="BV14" s="54">
        <f>Beräkning!DU13</f>
        <v>155.13994520253516</v>
      </c>
      <c r="BW14" s="54">
        <f>Beräkning!DV13</f>
        <v>148.21901243860782</v>
      </c>
      <c r="BX14" s="58">
        <f t="shared" si="0"/>
        <v>-4.4610901176302775</v>
      </c>
      <c r="BY14" s="58">
        <f t="shared" si="1"/>
        <v>9.3675459921830537</v>
      </c>
    </row>
    <row r="15" spans="1:78" x14ac:dyDescent="0.45">
      <c r="A15" s="46"/>
      <c r="B15" s="46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Y15" s="47"/>
    </row>
    <row r="16" spans="1:78" x14ac:dyDescent="0.45">
      <c r="A16" s="48" t="s">
        <v>11</v>
      </c>
      <c r="B16" s="48"/>
    </row>
    <row r="24" spans="68:69" x14ac:dyDescent="0.45">
      <c r="BP24" s="44"/>
      <c r="BQ24" s="44"/>
    </row>
  </sheetData>
  <phoneticPr fontId="18" type="noConversion"/>
  <pageMargins left="0.51181102362204722" right="0.39370078740157483" top="0.98425196850393704" bottom="0.78740157480314965" header="0.35433070866141736" footer="0.51181102362204722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7C85C98F762D47B9ED384A58BA41F9" ma:contentTypeVersion="10" ma:contentTypeDescription="Skapa ett nytt dokument." ma:contentTypeScope="" ma:versionID="4bf001c7c34024f402fc2fe4fafe7f73">
  <xsd:schema xmlns:xsd="http://www.w3.org/2001/XMLSchema" xmlns:xs="http://www.w3.org/2001/XMLSchema" xmlns:p="http://schemas.microsoft.com/office/2006/metadata/properties" xmlns:ns2="750ab71f-ab9e-419e-914c-a38e62e1a5d3" xmlns:ns3="e1e585be-2775-4901-b2ee-1a30216b20d3" targetNamespace="http://schemas.microsoft.com/office/2006/metadata/properties" ma:root="true" ma:fieldsID="da82ccf0594ea12a89d645367f0b109d" ns2:_="" ns3:_="">
    <xsd:import namespace="750ab71f-ab9e-419e-914c-a38e62e1a5d3"/>
    <xsd:import namespace="e1e585be-2775-4901-b2ee-1a30216b20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0ab71f-ab9e-419e-914c-a38e62e1a5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c20854a3-d05b-4063-b5d9-405f5a0c80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585be-2775-4901-b2ee-1a30216b20d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33bd310-c06e-4679-b76a-29cde66d4e99}" ma:internalName="TaxCatchAll" ma:showField="CatchAllData" ma:web="e1e585be-2775-4901-b2ee-1a30216b20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0ab71f-ab9e-419e-914c-a38e62e1a5d3">
      <Terms xmlns="http://schemas.microsoft.com/office/infopath/2007/PartnerControls"/>
    </lcf76f155ced4ddcb4097134ff3c332f>
    <TaxCatchAll xmlns="e1e585be-2775-4901-b2ee-1a30216b20d3" xsi:nil="true"/>
  </documentManagement>
</p:properties>
</file>

<file path=customXml/itemProps1.xml><?xml version="1.0" encoding="utf-8"?>
<ds:datastoreItem xmlns:ds="http://schemas.openxmlformats.org/officeDocument/2006/customXml" ds:itemID="{92488B58-576A-4BD8-82FA-FF6BF54E16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0ab71f-ab9e-419e-914c-a38e62e1a5d3"/>
    <ds:schemaRef ds:uri="e1e585be-2775-4901-b2ee-1a30216b20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31296E-82FB-4B82-8143-80D10FDB78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8EDE96-0896-4603-8D2F-8D040774BC59}">
  <ds:schemaRefs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e1e585be-2775-4901-b2ee-1a30216b20d3"/>
    <ds:schemaRef ds:uri="http://schemas.microsoft.com/office/2006/metadata/properties"/>
    <ds:schemaRef ds:uri="750ab71f-ab9e-419e-914c-a38e62e1a5d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Indateringar</vt:lpstr>
      <vt:lpstr>Beräkning</vt:lpstr>
      <vt:lpstr>Index</vt:lpstr>
      <vt:lpstr>Beräkning!Print_Area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</dc:creator>
  <cp:lastModifiedBy>Else-Marie Lundberg</cp:lastModifiedBy>
  <cp:lastPrinted>2026-05-15T07:19:29Z</cp:lastPrinted>
  <dcterms:created xsi:type="dcterms:W3CDTF">2019-04-08T08:22:48Z</dcterms:created>
  <dcterms:modified xsi:type="dcterms:W3CDTF">2026-05-15T07:20:12Z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0x0101002D7C85C98F762D47B9ED384A58BA41F9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2025-08-13T12:57:52Z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4fbe9626-75cd-470d-b47c-741cdebaeb2b</vt:lpwstr>
  </property>
  <property fmtid="{D5CDD505-2E9C-101B-9397-08002B2CF9AE}" pid="8" name="MSIP_Label_defa4170-0d19-0005-0004-bc88714345d2_ActionId">
    <vt:lpwstr>a2d925b5-8769-46a3-9720-17443fc35f66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MediaServiceImageTags">
    <vt:lpwstr/>
  </property>
</Properties>
</file>