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Ekonomi\Gemensamt\VT\EKONOMI\80 Team avtal\Avräkningar och trafikfakturor\2026\Index\Taxi-serviceresor\"/>
    </mc:Choice>
  </mc:AlternateContent>
  <xr:revisionPtr revIDLastSave="0" documentId="13_ncr:1_{4E7C520B-7703-425D-9E6C-12D9EB36F1C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rivmedelkompone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W10" i="2"/>
  <c r="W9" i="2"/>
  <c r="W8" i="2"/>
  <c r="W7" i="2"/>
  <c r="W6" i="2"/>
  <c r="W5" i="2"/>
  <c r="U9" i="2"/>
  <c r="U8" i="2"/>
  <c r="U7" i="2"/>
  <c r="U6" i="2"/>
  <c r="U5" i="2"/>
  <c r="C21" i="2"/>
  <c r="U10" i="2"/>
  <c r="S10" i="2" l="1"/>
  <c r="S9" i="2"/>
  <c r="S8" i="2"/>
  <c r="S7" i="2" l="1"/>
  <c r="S6" i="2"/>
  <c r="S5" i="2"/>
  <c r="Q10" i="2"/>
  <c r="C19" i="2" s="1"/>
  <c r="Q9" i="2"/>
  <c r="Q8" i="2"/>
  <c r="Q7" i="2"/>
  <c r="Q6" i="2"/>
  <c r="Q5" i="2"/>
  <c r="C18" i="2"/>
  <c r="C17" i="2" l="1"/>
  <c r="C16" i="2"/>
  <c r="K5" i="2" l="1"/>
  <c r="O9" i="2"/>
  <c r="O8" i="2"/>
  <c r="O7" i="2"/>
  <c r="O6" i="2"/>
  <c r="O5" i="2"/>
  <c r="M9" i="2"/>
  <c r="M8" i="2"/>
  <c r="M7" i="2"/>
  <c r="M10" i="2" s="1"/>
  <c r="M6" i="2"/>
  <c r="M5" i="2"/>
  <c r="K9" i="2"/>
  <c r="K8" i="2"/>
  <c r="K7" i="2"/>
  <c r="K6" i="2"/>
  <c r="I6" i="2"/>
  <c r="I7" i="2"/>
  <c r="I8" i="2"/>
  <c r="I9" i="2"/>
  <c r="I5" i="2"/>
  <c r="K10" i="2" l="1"/>
  <c r="I10" i="2"/>
  <c r="C20" i="2"/>
  <c r="O10" i="2"/>
</calcChain>
</file>

<file path=xl/sharedStrings.xml><?xml version="1.0" encoding="utf-8"?>
<sst xmlns="http://schemas.openxmlformats.org/spreadsheetml/2006/main" count="20" uniqueCount="16">
  <si>
    <t>Bensin</t>
  </si>
  <si>
    <t>KPI 6221</t>
  </si>
  <si>
    <t>KPI 6214</t>
  </si>
  <si>
    <t>Diesel</t>
  </si>
  <si>
    <t>HVO</t>
  </si>
  <si>
    <t>HVO-index</t>
  </si>
  <si>
    <t>Fordonsgas</t>
  </si>
  <si>
    <t>Pumppris</t>
  </si>
  <si>
    <t xml:space="preserve">El </t>
  </si>
  <si>
    <t>Elindex Snitt</t>
  </si>
  <si>
    <t>Andel</t>
  </si>
  <si>
    <t>Bas</t>
  </si>
  <si>
    <t>1 månad</t>
  </si>
  <si>
    <t>Släp</t>
  </si>
  <si>
    <t>Beräkning drivmedelskomponent</t>
  </si>
  <si>
    <t>Tabell Drivmedelskomponent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</si>
</sst>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41D]mmmm\ yyyy;@"/>
    <numFmt numFmtId="166" formatCode="0.0"/>
  </numFmts>
  <fonts count="11" x14ac:knownFonts="1">
    <font>
      <sz val="10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b/>
      <sz val="18"/>
      <name val="Arial"/>
      <family val="2"/>
      <scheme val="major"/>
    </font>
    <font>
      <b/>
      <sz val="15"/>
      <name val="Times New Roman"/>
      <family val="2"/>
      <scheme val="minor"/>
    </font>
    <font>
      <b/>
      <sz val="13"/>
      <name val="Times New Roman"/>
      <family val="2"/>
      <scheme val="minor"/>
    </font>
    <font>
      <b/>
      <sz val="11"/>
      <name val="Times New Roman"/>
      <family val="2"/>
      <scheme val="minor"/>
    </font>
    <font>
      <sz val="11"/>
      <color indexed="8"/>
      <name val="Times New Roman"/>
      <family val="2"/>
      <scheme val="minor"/>
    </font>
    <font>
      <b/>
      <sz val="16"/>
      <color theme="1"/>
      <name val="Times New Roman"/>
      <family val="1"/>
      <scheme val="minor"/>
    </font>
    <font>
      <b/>
      <sz val="10"/>
      <color theme="1"/>
      <name val="Times New Roman"/>
      <family val="1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7" fillId="0" borderId="0"/>
    <xf numFmtId="0" fontId="1" fillId="0" borderId="0"/>
    <xf numFmtId="0" fontId="10" fillId="0" borderId="0"/>
  </cellStyleXfs>
  <cellXfs count="23">
    <xf numFmtId="0" fontId="0" fillId="0" borderId="0" xfId="0"/>
    <xf numFmtId="164" fontId="0" fillId="0" borderId="0" xfId="0" applyNumberFormat="1"/>
    <xf numFmtId="0" fontId="8" fillId="0" borderId="0" xfId="0" applyFont="1"/>
    <xf numFmtId="0" fontId="0" fillId="0" borderId="4" xfId="0" applyBorder="1"/>
    <xf numFmtId="0" fontId="9" fillId="0" borderId="0" xfId="0" applyFont="1"/>
    <xf numFmtId="0" fontId="0" fillId="0" borderId="6" xfId="0" applyBorder="1"/>
    <xf numFmtId="0" fontId="0" fillId="0" borderId="5" xfId="0" applyBorder="1"/>
    <xf numFmtId="0" fontId="9" fillId="0" borderId="5" xfId="0" applyFont="1" applyBorder="1"/>
    <xf numFmtId="165" fontId="0" fillId="0" borderId="6" xfId="0" applyNumberFormat="1" applyBorder="1"/>
    <xf numFmtId="2" fontId="0" fillId="0" borderId="5" xfId="0" applyNumberFormat="1" applyBorder="1"/>
    <xf numFmtId="2" fontId="9" fillId="0" borderId="5" xfId="0" applyNumberFormat="1" applyFont="1" applyBorder="1"/>
    <xf numFmtId="17" fontId="0" fillId="0" borderId="7" xfId="0" applyNumberFormat="1" applyBorder="1"/>
    <xf numFmtId="17" fontId="0" fillId="0" borderId="4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17" fontId="0" fillId="0" borderId="8" xfId="0" applyNumberFormat="1" applyBorder="1"/>
    <xf numFmtId="0" fontId="0" fillId="0" borderId="8" xfId="0" applyBorder="1"/>
    <xf numFmtId="2" fontId="0" fillId="0" borderId="8" xfId="0" applyNumberFormat="1" applyBorder="1"/>
    <xf numFmtId="0" fontId="9" fillId="2" borderId="8" xfId="0" applyFont="1" applyFill="1" applyBorder="1"/>
    <xf numFmtId="0" fontId="0" fillId="2" borderId="8" xfId="0" applyFill="1" applyBorder="1"/>
    <xf numFmtId="166" fontId="0" fillId="0" borderId="0" xfId="0" applyNumberFormat="1"/>
    <xf numFmtId="2" fontId="0" fillId="0" borderId="0" xfId="0" applyNumberFormat="1"/>
    <xf numFmtId="0" fontId="0" fillId="0" borderId="7" xfId="0" applyBorder="1"/>
  </cellXfs>
  <cellStyles count="10">
    <cellStyle name="Normal" xfId="0" builtinId="0" customBuiltin="1"/>
    <cellStyle name="Normal 2" xfId="7" xr:uid="{ECBA4396-98FE-4411-AB62-F67767022804}"/>
    <cellStyle name="Normal 3" xfId="8" xr:uid="{0E59BA9E-D191-4E0F-9BA9-9C7EF4A99AA2}"/>
    <cellStyle name="Normal 4" xfId="9" xr:uid="{36CD0606-86EB-4773-881A-89C9A5148F95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ästtrafik">
  <a:themeElements>
    <a:clrScheme name="Västtrafik">
      <a:dk1>
        <a:sysClr val="windowText" lastClr="000000"/>
      </a:dk1>
      <a:lt1>
        <a:sysClr val="window" lastClr="FFFFFF"/>
      </a:lt1>
      <a:dk2>
        <a:srgbClr val="00AAEB"/>
      </a:dk2>
      <a:lt2>
        <a:srgbClr val="FFFFFF"/>
      </a:lt2>
      <a:accent1>
        <a:srgbClr val="00AAEB"/>
      </a:accent1>
      <a:accent2>
        <a:srgbClr val="50B746"/>
      </a:accent2>
      <a:accent3>
        <a:srgbClr val="3C4650"/>
      </a:accent3>
      <a:accent4>
        <a:srgbClr val="FCDF64"/>
      </a:accent4>
      <a:accent5>
        <a:srgbClr val="F5781E"/>
      </a:accent5>
      <a:accent6>
        <a:srgbClr val="00394D"/>
      </a:accent6>
      <a:hlink>
        <a:srgbClr val="0563C1"/>
      </a:hlink>
      <a:folHlink>
        <a:srgbClr val="954F72"/>
      </a:folHlink>
    </a:clrScheme>
    <a:fontScheme name="Västtrafik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5CD3-B3CF-474F-8941-061BEF032201}">
  <dimension ref="A1:W22"/>
  <sheetViews>
    <sheetView showGridLines="0" tabSelected="1" zoomScale="130" zoomScaleNormal="130" workbookViewId="0">
      <selection activeCell="K25" sqref="K25"/>
    </sheetView>
  </sheetViews>
  <sheetFormatPr defaultRowHeight="12.75" x14ac:dyDescent="0.2"/>
  <cols>
    <col min="2" max="2" width="11.33203125" customWidth="1"/>
    <col min="3" max="3" width="12.5" bestFit="1" customWidth="1"/>
    <col min="4" max="4" width="8.5" bestFit="1" customWidth="1"/>
    <col min="5" max="5" width="7" bestFit="1" customWidth="1"/>
    <col min="6" max="6" width="8.1640625" bestFit="1" customWidth="1"/>
    <col min="7" max="7" width="4.6640625" bestFit="1" customWidth="1"/>
    <col min="8" max="8" width="8.1640625" bestFit="1" customWidth="1"/>
    <col min="9" max="9" width="6.33203125" bestFit="1" customWidth="1"/>
    <col min="10" max="10" width="8.1640625" bestFit="1" customWidth="1"/>
    <col min="11" max="11" width="6.33203125" bestFit="1" customWidth="1"/>
    <col min="12" max="12" width="8.1640625" bestFit="1" customWidth="1"/>
    <col min="13" max="13" width="6.33203125" bestFit="1" customWidth="1"/>
    <col min="14" max="14" width="8.1640625" bestFit="1" customWidth="1"/>
    <col min="15" max="15" width="6.33203125" bestFit="1" customWidth="1"/>
    <col min="16" max="16" width="8.1640625" bestFit="1" customWidth="1"/>
    <col min="17" max="17" width="6.33203125" bestFit="1" customWidth="1"/>
    <col min="18" max="18" width="7" bestFit="1" customWidth="1"/>
    <col min="19" max="19" width="6.33203125" bestFit="1" customWidth="1"/>
    <col min="20" max="20" width="7.1640625" bestFit="1" customWidth="1"/>
    <col min="21" max="21" width="6.33203125" bestFit="1" customWidth="1"/>
    <col min="22" max="22" width="6.83203125" bestFit="1" customWidth="1"/>
    <col min="23" max="23" width="6.33203125" bestFit="1" customWidth="1"/>
  </cols>
  <sheetData>
    <row r="1" spans="1:23" ht="20.25" x14ac:dyDescent="0.3">
      <c r="A1" s="2" t="s">
        <v>14</v>
      </c>
    </row>
    <row r="4" spans="1:23" x14ac:dyDescent="0.2">
      <c r="B4" s="3"/>
      <c r="C4" s="3"/>
      <c r="D4" s="3" t="s">
        <v>13</v>
      </c>
      <c r="E4" s="3" t="s">
        <v>10</v>
      </c>
      <c r="F4" s="3" t="s">
        <v>11</v>
      </c>
      <c r="G4" s="5"/>
      <c r="H4" s="11">
        <v>45383</v>
      </c>
      <c r="I4" s="8"/>
      <c r="J4" s="12">
        <v>45474</v>
      </c>
      <c r="K4" s="5"/>
      <c r="L4" s="12">
        <v>45566</v>
      </c>
      <c r="M4" s="8"/>
      <c r="N4" s="12">
        <v>45658</v>
      </c>
      <c r="O4" s="5"/>
      <c r="P4" s="12">
        <v>45748</v>
      </c>
      <c r="Q4" s="8"/>
      <c r="R4" s="12">
        <v>45839</v>
      </c>
      <c r="S4" s="5"/>
      <c r="T4" s="12">
        <v>45931</v>
      </c>
      <c r="U4" s="8"/>
      <c r="V4" s="12">
        <v>46023</v>
      </c>
      <c r="W4" s="3"/>
    </row>
    <row r="5" spans="1:23" x14ac:dyDescent="0.2">
      <c r="B5" t="s">
        <v>3</v>
      </c>
      <c r="C5" t="s">
        <v>2</v>
      </c>
      <c r="D5" t="s">
        <v>12</v>
      </c>
      <c r="E5" s="1">
        <v>0.50900000000000001</v>
      </c>
      <c r="F5">
        <v>975.44</v>
      </c>
      <c r="G5" s="6"/>
      <c r="H5">
        <v>803.77</v>
      </c>
      <c r="I5" s="9">
        <f>H5/$F5*$E5</f>
        <v>0.41941988230952182</v>
      </c>
      <c r="J5">
        <v>771.29</v>
      </c>
      <c r="K5" s="9">
        <f>J5/$F5*$E5</f>
        <v>0.40247130525711472</v>
      </c>
      <c r="L5">
        <v>723.94</v>
      </c>
      <c r="M5" s="9">
        <f>L5/$F5*$E5</f>
        <v>0.37776332731895351</v>
      </c>
      <c r="N5">
        <v>765.76</v>
      </c>
      <c r="O5" s="9">
        <f>N5/$F5*$E5</f>
        <v>0.39958566390551953</v>
      </c>
      <c r="P5">
        <v>735.32</v>
      </c>
      <c r="Q5" s="9">
        <f>P5/$F5*$E5</f>
        <v>0.38370159107684737</v>
      </c>
      <c r="R5">
        <v>705</v>
      </c>
      <c r="S5" s="9">
        <f>R5/$F5*$E5</f>
        <v>0.36788013614368897</v>
      </c>
      <c r="T5">
        <v>716.34</v>
      </c>
      <c r="U5" s="9">
        <f>T5/$F5*$E5</f>
        <v>0.37379752726974491</v>
      </c>
      <c r="V5">
        <v>701.75</v>
      </c>
      <c r="W5" s="9">
        <f>V5/$F5*$E5</f>
        <v>0.36618423480685636</v>
      </c>
    </row>
    <row r="6" spans="1:23" x14ac:dyDescent="0.2">
      <c r="B6" t="s">
        <v>4</v>
      </c>
      <c r="C6" t="s">
        <v>5</v>
      </c>
      <c r="D6" t="s">
        <v>12</v>
      </c>
      <c r="E6" s="1">
        <v>0.32500000000000001</v>
      </c>
      <c r="F6">
        <v>239.1</v>
      </c>
      <c r="G6" s="6"/>
      <c r="H6">
        <v>188.6</v>
      </c>
      <c r="I6" s="9">
        <f t="shared" ref="I6:K9" si="0">H6/$F6*$E6</f>
        <v>0.25635717273107489</v>
      </c>
      <c r="J6">
        <v>177</v>
      </c>
      <c r="K6" s="9">
        <f t="shared" si="0"/>
        <v>0.24058971141781682</v>
      </c>
      <c r="L6">
        <v>164.9</v>
      </c>
      <c r="M6" s="9">
        <f t="shared" ref="M6" si="1">L6/$F6*$E6</f>
        <v>0.2241426181514011</v>
      </c>
      <c r="N6">
        <v>173.7</v>
      </c>
      <c r="O6" s="9">
        <f t="shared" ref="O6" si="2">N6/$F6*$E6</f>
        <v>0.23610414052697618</v>
      </c>
      <c r="P6">
        <v>169.7</v>
      </c>
      <c r="Q6" s="9">
        <f>P6/$F6*$E6</f>
        <v>0.23066708490171475</v>
      </c>
      <c r="R6">
        <v>151.9</v>
      </c>
      <c r="S6" s="9">
        <f>R6/$F6*$E6</f>
        <v>0.20647218736930156</v>
      </c>
      <c r="T6">
        <v>181.2</v>
      </c>
      <c r="U6" s="9">
        <f>T6/$F6*$E6</f>
        <v>0.24629861982434129</v>
      </c>
      <c r="V6">
        <v>209.8</v>
      </c>
      <c r="W6" s="9">
        <f>V6/$F6*$E6</f>
        <v>0.28517356754496032</v>
      </c>
    </row>
    <row r="7" spans="1:23" x14ac:dyDescent="0.2">
      <c r="B7" t="s">
        <v>6</v>
      </c>
      <c r="C7" t="s">
        <v>7</v>
      </c>
      <c r="D7" t="s">
        <v>12</v>
      </c>
      <c r="E7" s="1">
        <v>7.1999999999999995E-2</v>
      </c>
      <c r="F7">
        <v>188.8</v>
      </c>
      <c r="G7" s="6"/>
      <c r="H7">
        <v>180.4</v>
      </c>
      <c r="I7" s="9">
        <f t="shared" si="0"/>
        <v>6.8796610169491526E-2</v>
      </c>
      <c r="J7">
        <v>179.8</v>
      </c>
      <c r="K7" s="9">
        <f t="shared" si="0"/>
        <v>6.8567796610169485E-2</v>
      </c>
      <c r="L7">
        <v>180.7</v>
      </c>
      <c r="M7" s="9">
        <f t="shared" ref="M7" si="3">L7/$F7*$E7</f>
        <v>6.8911016949152526E-2</v>
      </c>
      <c r="N7">
        <v>176.7</v>
      </c>
      <c r="O7" s="9">
        <f t="shared" ref="O7" si="4">N7/$F7*$E7</f>
        <v>6.7385593220338977E-2</v>
      </c>
      <c r="P7">
        <v>178.2</v>
      </c>
      <c r="Q7" s="9">
        <f>P7/$F7*$E7</f>
        <v>6.7957627118644059E-2</v>
      </c>
      <c r="R7">
        <v>176.7</v>
      </c>
      <c r="S7" s="9">
        <f>R7/$F7*$E7</f>
        <v>6.7385593220338977E-2</v>
      </c>
      <c r="T7">
        <v>177.7</v>
      </c>
      <c r="U7" s="9">
        <f>T7/$F7*$E7</f>
        <v>6.7766949152542361E-2</v>
      </c>
      <c r="V7">
        <v>176.5</v>
      </c>
      <c r="W7" s="9">
        <f>V7/$F7*$E7</f>
        <v>6.7309322033898292E-2</v>
      </c>
    </row>
    <row r="8" spans="1:23" x14ac:dyDescent="0.2">
      <c r="B8" t="s">
        <v>0</v>
      </c>
      <c r="C8" t="s">
        <v>1</v>
      </c>
      <c r="D8" t="s">
        <v>12</v>
      </c>
      <c r="E8" s="1">
        <v>5.6000000000000001E-2</v>
      </c>
      <c r="F8">
        <v>206.84</v>
      </c>
      <c r="G8" s="6"/>
      <c r="H8">
        <v>194.51</v>
      </c>
      <c r="I8" s="9">
        <f t="shared" si="0"/>
        <v>5.2661767549796942E-2</v>
      </c>
      <c r="J8">
        <v>193.59</v>
      </c>
      <c r="K8" s="9">
        <f t="shared" si="0"/>
        <v>5.2412686134210018E-2</v>
      </c>
      <c r="L8" s="20">
        <v>178.03</v>
      </c>
      <c r="M8" s="9">
        <f t="shared" ref="M8" si="5">L8/$F8*$E8</f>
        <v>4.8199961322761553E-2</v>
      </c>
      <c r="N8" s="21">
        <v>183.06</v>
      </c>
      <c r="O8" s="9">
        <f t="shared" ref="O8" si="6">N8/$F8*$E8</f>
        <v>4.9561786888416164E-2</v>
      </c>
      <c r="P8">
        <v>168.61</v>
      </c>
      <c r="Q8" s="9">
        <f>P8/$F8*$E8</f>
        <v>4.564958421968672E-2</v>
      </c>
      <c r="R8">
        <v>167.56</v>
      </c>
      <c r="S8" s="9">
        <f>R8/$F8*$E8</f>
        <v>4.5365306517114679E-2</v>
      </c>
      <c r="T8">
        <v>168.15</v>
      </c>
      <c r="U8" s="9">
        <f>T8/$F8*$E8</f>
        <v>4.5525043511893251E-2</v>
      </c>
      <c r="V8">
        <v>159.28</v>
      </c>
      <c r="W8" s="9">
        <f>V8/$F8*$E8</f>
        <v>4.3123573776832333E-2</v>
      </c>
    </row>
    <row r="9" spans="1:23" x14ac:dyDescent="0.2">
      <c r="B9" s="3" t="s">
        <v>8</v>
      </c>
      <c r="C9" s="3" t="s">
        <v>9</v>
      </c>
      <c r="D9" s="3" t="s">
        <v>12</v>
      </c>
      <c r="E9" s="13">
        <v>3.7999999999999999E-2</v>
      </c>
      <c r="F9" s="3">
        <v>195.3</v>
      </c>
      <c r="G9" s="5"/>
      <c r="H9" s="3">
        <v>170.3</v>
      </c>
      <c r="I9" s="14">
        <f t="shared" si="0"/>
        <v>3.3135688684075786E-2</v>
      </c>
      <c r="J9" s="3">
        <v>126.2</v>
      </c>
      <c r="K9" s="14">
        <f t="shared" si="0"/>
        <v>2.4555043522785456E-2</v>
      </c>
      <c r="L9" s="3">
        <v>101.1</v>
      </c>
      <c r="M9" s="14">
        <f t="shared" ref="M9" si="7">L9/$F9*$E9</f>
        <v>1.9671274961597537E-2</v>
      </c>
      <c r="N9" s="3">
        <v>159</v>
      </c>
      <c r="O9" s="14">
        <f t="shared" ref="O9" si="8">N9/$F9*$E9</f>
        <v>3.0937019969278032E-2</v>
      </c>
      <c r="P9" s="3">
        <v>150.30000000000001</v>
      </c>
      <c r="Q9" s="14">
        <f>P9/$F9*$E9</f>
        <v>2.9244239631336405E-2</v>
      </c>
      <c r="R9" s="22">
        <v>111.3</v>
      </c>
      <c r="S9" s="14">
        <f>R9/$F9*$E9</f>
        <v>2.1655913978494621E-2</v>
      </c>
      <c r="T9" s="3">
        <v>156</v>
      </c>
      <c r="U9" s="14">
        <f>T9/$F9*$E9</f>
        <v>3.0353302611367122E-2</v>
      </c>
      <c r="V9" s="3">
        <v>157.6</v>
      </c>
      <c r="W9" s="14">
        <f>V9/$F9*$E9</f>
        <v>3.0664618535586274E-2</v>
      </c>
    </row>
    <row r="10" spans="1:23" x14ac:dyDescent="0.2">
      <c r="G10" s="7">
        <v>100</v>
      </c>
      <c r="H10" s="4"/>
      <c r="I10" s="10">
        <f>SUM(I5:I9)*100</f>
        <v>83.03711214439609</v>
      </c>
      <c r="J10" s="4"/>
      <c r="K10" s="10">
        <f>SUM(K5:K9)*100</f>
        <v>78.859654294209648</v>
      </c>
      <c r="M10" s="10">
        <f>SUM(M5:M9)*100</f>
        <v>73.868819870386602</v>
      </c>
      <c r="O10" s="10">
        <f>SUM(O5:O9)*100</f>
        <v>78.357420451052889</v>
      </c>
      <c r="Q10" s="10">
        <f>SUM(Q5:Q9)*100</f>
        <v>75.722012694822922</v>
      </c>
      <c r="S10" s="10">
        <f>SUM(S5:S9)*100</f>
        <v>70.875913722893884</v>
      </c>
      <c r="U10" s="10">
        <f>SUM(U5:U9)*100</f>
        <v>76.374144236988897</v>
      </c>
      <c r="W10" s="10">
        <f>SUM(W5:W9)*100</f>
        <v>79.24553166981336</v>
      </c>
    </row>
    <row r="13" spans="1:23" x14ac:dyDescent="0.2">
      <c r="B13" s="18" t="s">
        <v>15</v>
      </c>
      <c r="C13" s="19"/>
    </row>
    <row r="14" spans="1:23" x14ac:dyDescent="0.2">
      <c r="B14" s="15">
        <v>45292</v>
      </c>
      <c r="C14" s="16">
        <v>100</v>
      </c>
    </row>
    <row r="15" spans="1:23" x14ac:dyDescent="0.2">
      <c r="B15" s="15">
        <v>45383</v>
      </c>
      <c r="C15" s="16">
        <v>83.04</v>
      </c>
    </row>
    <row r="16" spans="1:23" x14ac:dyDescent="0.2">
      <c r="B16" s="15">
        <v>45474</v>
      </c>
      <c r="C16" s="17">
        <f>IF(K10&gt;0,K10,"")</f>
        <v>78.859654294209648</v>
      </c>
    </row>
    <row r="17" spans="2:3" x14ac:dyDescent="0.2">
      <c r="B17" s="15">
        <v>45566</v>
      </c>
      <c r="C17" s="17">
        <f>IF(M10&gt;0,M10,"")</f>
        <v>73.868819870386602</v>
      </c>
    </row>
    <row r="18" spans="2:3" x14ac:dyDescent="0.2">
      <c r="B18" s="15">
        <v>45658</v>
      </c>
      <c r="C18" s="17">
        <f>IF(O10&gt;0,O10,"")</f>
        <v>78.357420451052889</v>
      </c>
    </row>
    <row r="19" spans="2:3" x14ac:dyDescent="0.2">
      <c r="B19" s="15">
        <v>45748</v>
      </c>
      <c r="C19" s="17">
        <f>IF(Q$10&gt;0,Q$10,"")</f>
        <v>75.722012694822922</v>
      </c>
    </row>
    <row r="20" spans="2:3" x14ac:dyDescent="0.2">
      <c r="B20" s="15">
        <v>45839</v>
      </c>
      <c r="C20" s="17">
        <f>IF(S$10&gt;0,S$10,"")</f>
        <v>70.875913722893884</v>
      </c>
    </row>
    <row r="21" spans="2:3" x14ac:dyDescent="0.2">
      <c r="B21" s="15">
        <v>45931</v>
      </c>
      <c r="C21" s="17">
        <f>IF(U$10&gt;0,U$10,"")</f>
        <v>76.374144236988897</v>
      </c>
    </row>
    <row r="22" spans="2:3" x14ac:dyDescent="0.2">
      <c r="B22" s="15">
        <v>46023</v>
      </c>
      <c r="C22" s="17">
        <f>IF(W$10&gt;0,W$10,"")</f>
        <v>79.24553166981336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411A46BF93442B759E431C04A715E" ma:contentTypeVersion="0" ma:contentTypeDescription="Create a new document." ma:contentTypeScope="" ma:versionID="823a056b32a7e7a07e687a4a28901b6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F69F5D-7C50-4777-BE4E-B8ABEA7A9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8C13C-23D5-422D-B7DA-EAA60E471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43F3B2-FAD0-4E8D-86CD-A7F77F8DAC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Drivmedelkomponent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Kjernald</dc:creator>
  <cp:lastModifiedBy>Amy Tan</cp:lastModifiedBy>
  <dcterms:created xsi:type="dcterms:W3CDTF">2010-02-28T14:24:25Z</dcterms:created>
  <dcterms:modified xsi:type="dcterms:W3CDTF">2026-01-21T11:47:52Z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0x01010049D411A46BF93442B759E431C04A715E</vt:lpwstr>
  </property>
</Properties>
</file>